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worksheets/sheet8.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029"/>
  <workbookPr filterPrivacy="1" defaultThemeVersion="124226"/>
  <bookViews>
    <workbookView xWindow="-51710" yWindow="1020" windowWidth="51820" windowHeight="21100" tabRatio="724" activeTab="0"/>
  </bookViews>
  <sheets>
    <sheet name="EEI Metrics" sheetId="3" r:id="rId3"/>
    <sheet name="EEI Definitions" sheetId="8" state="hidden" r:id="rId4"/>
    <sheet name="Emissions Reduction Goals" sheetId="15" r:id="rId5"/>
    <sheet name="AGA GHG Worksheet" sheetId="13" state="hidden" r:id="rId6"/>
    <sheet name="EEI GHG Worksheet" sheetId="9" state="hidden" r:id="rId7"/>
    <sheet name="EEI Criteria Worksheet" sheetId="10" state="hidden" r:id="rId8"/>
    <sheet name="Hidden_Lists" sheetId="11" state="hidden" r:id="rId9"/>
    <sheet name="AGA Metrics" sheetId="14" r:id="rId10"/>
  </sheets>
  <externalReferences>
    <externalReference r:id="rId15"/>
    <externalReference r:id="rId16"/>
  </externalReferences>
  <definedNames>
    <definedName name="_Hlk11759513" localSheetId="3">'AGA GHG Worksheet'!#REF!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 localSheetId="3">[1]Hidden_Lists!$D$7:$D$9</definedName>
    <definedName name="list_GenerationBasis">Hidden_Lists!$D$7:$D$9</definedName>
    <definedName name="_xlnm.Print_Area" localSheetId="3">'AGA GHG Worksheet'!$A$5:$Y$37</definedName>
    <definedName name="_xlnm.Print_Area" localSheetId="7">'AGA Metrics'!$A$1:$Z$138</definedName>
    <definedName name="_xlnm.Print_Area" localSheetId="1">'EEI Definitions'!$A$1:$P$109</definedName>
    <definedName name="_xlnm.Print_Area" localSheetId="0">'EEI Metrics'!$A$2:$W$203</definedName>
    <definedName name="_xlnm.Print_Area" localSheetId="2">'Emissions Reduction Goals'!$B$1:$F$14</definedName>
    <definedName name="_xlnm.Print_Titles" localSheetId="3">'AGA GHG Worksheet'!$5:$13</definedName>
    <definedName name="_xlnm.Print_Titles" localSheetId="1">'EEI Definitions'!$1:$4</definedName>
    <definedName name="_xlnm.Print_Titles" localSheetId="0">'EEI Metrics'!$2:$16</definedName>
    <definedName name="Z_92024487_856B_4888_AB2E_741D189FC906_.wvu.PrintArea" localSheetId="3" hidden="1">'AGA GHG Worksheet'!$A$5:$Y$37</definedName>
    <definedName name="Z_92024487_856B_4888_AB2E_741D189FC906_.wvu.PrintTitles" localSheetId="3" hidden="1">'AGA GHG Worksheet'!$5:$13</definedName>
    <definedName name="Z_96389CB2_2D7B_4774_AC67_F2D68A3523AA_.wvu.PrintArea" localSheetId="3" hidden="1">'AGA GHG Worksheet'!$A$5:$Y$37</definedName>
    <definedName name="Z_96389CB2_2D7B_4774_AC67_F2D68A3523AA_.wvu.PrintTitles" localSheetId="3" hidden="1">'AGA GHG Worksheet'!$5:$13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3" l="1"/>
</calcChain>
</file>

<file path=xl/sharedStrings.xml><?xml version="1.0" encoding="utf-8"?>
<sst xmlns="http://schemas.openxmlformats.org/spreadsheetml/2006/main" count="1539" uniqueCount="654">
  <si>
    <t>EEI AGA ESG/Sustainability Template – Section 2: Quantitative Information</t>
  </si>
  <si>
    <t xml:space="preserve">Electric Company ESG/Sustainability Quantitative Information  </t>
  </si>
  <si>
    <t xml:space="preserve">Parent Company: </t>
  </si>
  <si>
    <t>Consolidated Edison, Inc.</t>
  </si>
  <si>
    <t xml:space="preserve">Operating Company(s): </t>
  </si>
  <si>
    <t xml:space="preserve">Business Type(s): </t>
  </si>
  <si>
    <t>Energy and Utilities Holding Company</t>
  </si>
  <si>
    <t>State(s) of Operation:</t>
  </si>
  <si>
    <t>Primarily New York and New Jersey through its Utilities' operations</t>
  </si>
  <si>
    <t>State(s) with RPS Programs:</t>
  </si>
  <si>
    <t xml:space="preserve">Regulatory Environment: </t>
  </si>
  <si>
    <t>Both regulated and deregulated</t>
  </si>
  <si>
    <t xml:space="preserve">Report Date: </t>
  </si>
  <si>
    <t>Baseline</t>
  </si>
  <si>
    <t>Last Year</t>
  </si>
  <si>
    <t>Current Year</t>
  </si>
  <si>
    <t>Next Year</t>
  </si>
  <si>
    <t>Future Year</t>
  </si>
  <si>
    <t>Ref. No.</t>
  </si>
  <si>
    <t>Refer to the 'EEI Definitions' tab for more information on each metric</t>
  </si>
  <si>
    <t>Comments, Links, Additional Information, and Notes</t>
  </si>
  <si>
    <t>Portfolio</t>
  </si>
  <si>
    <t>Owned Nameplate Generation Capacity at end of year (MW)</t>
  </si>
  <si>
    <t>Provide a link to charts or additional information if available</t>
  </si>
  <si>
    <t xml:space="preserve">Coal </t>
  </si>
  <si>
    <t>N/A</t>
  </si>
  <si>
    <t>Natural Gas</t>
  </si>
  <si>
    <t xml:space="preserve">All Natural Gas Capacity Units have dual fuel capability, but predominantly operate on N. Gas; total capacity identified in 2005 was not available at year-end due to the retirement of some units. </t>
  </si>
  <si>
    <t>Nuclear</t>
  </si>
  <si>
    <t>Petroleum</t>
  </si>
  <si>
    <t>Our Compliance Plan for recent regulations impacting simple cycle combustion units indicates that nameplate capacity has changed at the conclusion of 2023</t>
  </si>
  <si>
    <t>Total Renewable Energy Resources</t>
  </si>
  <si>
    <t>1.5.1</t>
  </si>
  <si>
    <t>Biomass/Biogas</t>
  </si>
  <si>
    <t>1.5.2</t>
  </si>
  <si>
    <t>Geothermal</t>
  </si>
  <si>
    <t>1.5.3</t>
  </si>
  <si>
    <t>Hydroelectric</t>
  </si>
  <si>
    <t>1.5.4</t>
  </si>
  <si>
    <t>Solar</t>
  </si>
  <si>
    <t>Not disclosed</t>
  </si>
  <si>
    <t xml:space="preserve">On March 1, 2023 - Con Edison completed the sale of Clean Energy Business. Not disclosed - 2024 10-K see Note W and X </t>
  </si>
  <si>
    <t>1.5.5</t>
  </si>
  <si>
    <t>Wind</t>
  </si>
  <si>
    <t>Other</t>
  </si>
  <si>
    <t>Use the data organizer on the left (i.e., the plus/minus symbol) to open/close the alternative generation reporting options</t>
  </si>
  <si>
    <t xml:space="preserve">Net Generation for the data year (MWh) </t>
  </si>
  <si>
    <t>Net Generation was distributed based on fuel distribution ratios.</t>
  </si>
  <si>
    <t>2.5.1</t>
  </si>
  <si>
    <t>2.5.2</t>
  </si>
  <si>
    <t>2.5.3</t>
  </si>
  <si>
    <t>2.5.4</t>
  </si>
  <si>
    <t>Clean Energy Businesses -  2024 10-K pg. 30</t>
  </si>
  <si>
    <t>2.5.5</t>
  </si>
  <si>
    <t>Useful thermal (steam) energy produced from the CHPs expressed in MWh.</t>
  </si>
  <si>
    <t>Total Net Generation for the data year (MWh)</t>
  </si>
  <si>
    <t>2.i</t>
  </si>
  <si>
    <t xml:space="preserve">Owned Net Generation for the data year (MWh) </t>
  </si>
  <si>
    <t>2.1.i</t>
  </si>
  <si>
    <t>2.2.i</t>
  </si>
  <si>
    <t>2.3.i</t>
  </si>
  <si>
    <t>2.4.i</t>
  </si>
  <si>
    <t>2.5.i</t>
  </si>
  <si>
    <t>2.5.1.i</t>
  </si>
  <si>
    <t>2.5.2.i</t>
  </si>
  <si>
    <t>2.5.3.i</t>
  </si>
  <si>
    <t>2.5.4.i</t>
  </si>
  <si>
    <t>2.5.5.i</t>
  </si>
  <si>
    <t>2.6.i</t>
  </si>
  <si>
    <t>2.ii</t>
  </si>
  <si>
    <t xml:space="preserve">Purchased Net Generation for the data year (MWh) </t>
  </si>
  <si>
    <t>Provide total in this row only if resource types are unknown due to market purchases</t>
  </si>
  <si>
    <t>2.1.ii</t>
  </si>
  <si>
    <t>2.2.ii</t>
  </si>
  <si>
    <t>2.3.ii</t>
  </si>
  <si>
    <t>2.4.ii</t>
  </si>
  <si>
    <t>2.5.ii</t>
  </si>
  <si>
    <t>2.5.1.ii</t>
  </si>
  <si>
    <t>2.5.2.ii</t>
  </si>
  <si>
    <t>2.5.3.ii</t>
  </si>
  <si>
    <t>2.5.4.ii</t>
  </si>
  <si>
    <t>2.5.5.ii</t>
  </si>
  <si>
    <t>2.6.ii</t>
  </si>
  <si>
    <t>Capital Expenditures and Energy Efficiency (EE)</t>
  </si>
  <si>
    <t>Total Annual Capital Expenditures (nominal dollars in millions)</t>
  </si>
  <si>
    <t>Reflects Con Edison Inc. as reported in the company's 2024 Annual Report (2024 10-K pg. 30-31) .</t>
  </si>
  <si>
    <t>Incremental Annual Electricity Savings from EE Measures (MWh) (CECONY)</t>
  </si>
  <si>
    <t>Incremental Annual Electricity Savings from EE Measures (MWh) (ORU)</t>
  </si>
  <si>
    <t xml:space="preserve">        -</t>
  </si>
  <si>
    <t>Incremental Annual Investment in Electric EE Programs (nominal dollars) (CECONY)</t>
  </si>
  <si>
    <t>Incremental Annual Investment in Electric EE Programs (nominal dollars) (ORU)</t>
  </si>
  <si>
    <t xml:space="preserve">$- </t>
  </si>
  <si>
    <t>Retail Electric Customer Count (at end of year)</t>
  </si>
  <si>
    <t>4.1 &amp; 4.2</t>
  </si>
  <si>
    <t>Commercial &amp; Industrial</t>
  </si>
  <si>
    <t xml:space="preserve">    Sum of 2023 CECONY, O&amp;R and RECO Commercial and Industrial</t>
  </si>
  <si>
    <t>Residential</t>
  </si>
  <si>
    <t xml:space="preserve">    Sum of 2023 CECONY, O&amp;R and RECO Residential</t>
  </si>
  <si>
    <t>Emissions</t>
  </si>
  <si>
    <t>GHG Emissions: Carbon Dioxide (CO2) and Carbon Dioxide Equivalent (CO2e)</t>
  </si>
  <si>
    <t>Consider including carbon reduction targets in qualitative discussion</t>
  </si>
  <si>
    <r>
      <rPr>
        <b/>
        <u val="single"/>
        <sz val="11"/>
        <color theme="3"/>
        <rFont val="Calibri"/>
        <family val="2"/>
        <scheme val="minor"/>
      </rPr>
      <t>Note</t>
    </r>
    <r>
      <rPr>
        <b/>
        <sz val="11"/>
        <color theme="3"/>
        <rFont val="Calibri"/>
        <family val="2"/>
        <scheme val="minor"/>
      </rPr>
      <t xml:space="preserve">:  The alternatives available below are intended to provide flexibility in reporting </t>
    </r>
  </si>
  <si>
    <t xml:space="preserve">GHG emissions, and should be used to the extent appropriate for each company. </t>
  </si>
  <si>
    <r>
      <t xml:space="preserve">Owned Generation </t>
    </r>
    <r>
      <rPr>
        <b/>
        <sz val="11"/>
        <color rgb="FFFF0000"/>
        <rFont val="Calibri"/>
        <family val="2"/>
        <scheme val="minor"/>
      </rPr>
      <t>(1) (2) (3)</t>
    </r>
  </si>
  <si>
    <t>5.1.1</t>
  </si>
  <si>
    <t>Carbon Dioxide (CO2)</t>
  </si>
  <si>
    <t>5.1.1.1</t>
  </si>
  <si>
    <t>Total Owned Generation CO2 Emissions (MT)</t>
  </si>
  <si>
    <t> </t>
  </si>
  <si>
    <t>If applicable, indicate the inclusion of emissions from sources &lt;25 MW or from other sources</t>
  </si>
  <si>
    <t>5.1.1.2</t>
  </si>
  <si>
    <t xml:space="preserve">Total Owned Generation CO2 Emissions Intensity (MT/Net MWh) </t>
  </si>
  <si>
    <t>Includes the useful thermal (steam) energy produced from the CHPs expressed in MWh.</t>
  </si>
  <si>
    <t>5.1.2</t>
  </si>
  <si>
    <t>Carbon Dioxide Equivalent (CO2e)</t>
  </si>
  <si>
    <t>5.1.2.1</t>
  </si>
  <si>
    <t>Total Owned Generation CO2e Emissions (MT)</t>
  </si>
  <si>
    <t>5.1.2.2</t>
  </si>
  <si>
    <t xml:space="preserve">Total Owned Generation CO2e Emissions Intensity (MT/Net MWh) </t>
  </si>
  <si>
    <r>
      <t xml:space="preserve">Purchased Power </t>
    </r>
    <r>
      <rPr>
        <b/>
        <sz val="11"/>
        <color rgb="FFFF0000"/>
        <rFont val="Calibri"/>
        <family val="2"/>
        <scheme val="minor"/>
      </rPr>
      <t>(4)</t>
    </r>
  </si>
  <si>
    <t>5.2.1</t>
  </si>
  <si>
    <t>Carbon Dioxide (CO2) - CECONY</t>
  </si>
  <si>
    <t>5.2.1.1</t>
  </si>
  <si>
    <t>Total Purchased Generation CO2 Emissions (MT) - CECONY</t>
  </si>
  <si>
    <t>5.2.1.2</t>
  </si>
  <si>
    <t xml:space="preserve">Total Purchased Generation CO2 Emissions Intensity (MT/Net MWh) </t>
  </si>
  <si>
    <t>5.2.2</t>
  </si>
  <si>
    <t>5.2.2.1</t>
  </si>
  <si>
    <t>Total Purchased Generation CO2e Emissions (MT)</t>
  </si>
  <si>
    <t>5.2.2.2</t>
  </si>
  <si>
    <t xml:space="preserve">Total Purchased Generation CO2e Emissions Intensity (MT/Net MWh) </t>
  </si>
  <si>
    <t>Owned Generation + Purchased Power</t>
  </si>
  <si>
    <t>5.3.1</t>
  </si>
  <si>
    <t>O&amp;R does not own generation</t>
  </si>
  <si>
    <t>5.3.1.1</t>
  </si>
  <si>
    <t>Total Owned + Purchased Generation CO2 Emissions (MT)</t>
  </si>
  <si>
    <t>5.3.1.2</t>
  </si>
  <si>
    <t xml:space="preserve">Total Owned + Purchased Generation CO2 Emissions Intensity (MT/Net MWh) </t>
  </si>
  <si>
    <t>5.3.2</t>
  </si>
  <si>
    <t>5.3.2.1</t>
  </si>
  <si>
    <t>Total Owned + Purchased Generation CO2e Emissions (MT)</t>
  </si>
  <si>
    <t>5.3.2.2</t>
  </si>
  <si>
    <t xml:space="preserve">Total Owned + Purchased Generation CO2e Emissions Intensity (MT/Net MWh) </t>
  </si>
  <si>
    <r>
      <t xml:space="preserve">Non-Generation CO2e Emissions of Sulfur Hexafluoride (SF6) </t>
    </r>
    <r>
      <rPr>
        <b/>
        <sz val="11"/>
        <color rgb="FFFF0000"/>
        <rFont val="Calibri"/>
        <family val="2"/>
        <scheme val="minor"/>
      </rPr>
      <t>(5)</t>
    </r>
  </si>
  <si>
    <t>5.4.1</t>
  </si>
  <si>
    <t>Total CO2e emissions of SF6 (MT)</t>
  </si>
  <si>
    <t>5.4.2</t>
  </si>
  <si>
    <t>Leak rate of CO2e emissions of SF6 (MT/Net MWh)</t>
  </si>
  <si>
    <t>Nitrogen Oxide (NOx), Sulfur Dioxide (SO2), Mercury (Hg)</t>
  </si>
  <si>
    <r>
      <t xml:space="preserve">Generation basis for calculation </t>
    </r>
    <r>
      <rPr>
        <b/>
        <sz val="11"/>
        <color rgb="FFFF0000"/>
        <rFont val="Calibri"/>
        <family val="2"/>
        <scheme val="minor"/>
      </rPr>
      <t>(6)</t>
    </r>
  </si>
  <si>
    <t>Fossil</t>
  </si>
  <si>
    <t>Nitrogen Oxide (NOx)</t>
  </si>
  <si>
    <t>6.2.1</t>
  </si>
  <si>
    <t>Total NOx Emissions (MT)</t>
  </si>
  <si>
    <t>6.2.2</t>
  </si>
  <si>
    <t>Total NOx Emissions Intensity (MT/Net MWh)</t>
  </si>
  <si>
    <t>Sulfur Dioxide (SO2)</t>
  </si>
  <si>
    <t>6.3.1</t>
  </si>
  <si>
    <t>Total SO2 Emissions (MT)</t>
  </si>
  <si>
    <t>6.3.2</t>
  </si>
  <si>
    <t>Total SO2 Emissions Intensity (MT/Net MWh)</t>
  </si>
  <si>
    <t>Mercury (Hg)</t>
  </si>
  <si>
    <t>6.4.1</t>
  </si>
  <si>
    <t>Total Hg Emissions (kg)</t>
  </si>
  <si>
    <t>6.4.2</t>
  </si>
  <si>
    <t>Total Hg Emissions Intensity (kg/Net MWh)</t>
  </si>
  <si>
    <t>Use the data organizer on the left (i.e., the plus/minus symbol) to open/close the Emissions section notes</t>
  </si>
  <si>
    <t>Key</t>
  </si>
  <si>
    <t>MT = metric tons</t>
  </si>
  <si>
    <t>1 lb. = 453.59 grams</t>
  </si>
  <si>
    <t>1 tonne = 1,000,000.00 grams</t>
  </si>
  <si>
    <t>1 metric ton = 1.1023 short tons</t>
  </si>
  <si>
    <r>
      <t xml:space="preserve">Total output-based emissions factor = </t>
    </r>
    <r>
      <rPr>
        <sz val="9"/>
        <color theme="1"/>
        <rFont val="Arial"/>
        <family val="2"/>
      </rPr>
      <t>(</t>
    </r>
    <r>
      <rPr>
        <i/>
        <sz val="9"/>
        <color theme="1"/>
        <rFont val="Arial"/>
        <family val="2"/>
      </rPr>
      <t>insert emissions factor and source</t>
    </r>
    <r>
      <rPr>
        <sz val="9"/>
        <color theme="1"/>
        <rFont val="Arial"/>
        <family val="2"/>
      </rPr>
      <t>)</t>
    </r>
  </si>
  <si>
    <t>Notes</t>
  </si>
  <si>
    <t>(1)</t>
  </si>
  <si>
    <t>Generation and emissions are adjusted for equity ownership share to reflect the percentage of output owned by reporting entity.</t>
  </si>
  <si>
    <t>(2)</t>
  </si>
  <si>
    <t>CO2 and CO2e emissions intensity should be reported using total system generation (net MWh) based on EEI GHG worksheet.</t>
  </si>
  <si>
    <t>(3)</t>
  </si>
  <si>
    <t>As reported to EPA under the mandatory GHG Reporting Protocols (40 CFR Part 98, Subparts C and D).</t>
  </si>
  <si>
    <t>(4)</t>
  </si>
  <si>
    <t>Purchased power emissions should be calculated using the most relevant and accurate of the following methods:</t>
  </si>
  <si>
    <t>For direct purchases, such as PPAs, use the direct emissions data as reported to EPA.</t>
  </si>
  <si>
    <t>For market purchases where emissions are unknown, use applicable regional or national emissions rate:</t>
  </si>
  <si>
    <t>- ISO/RTO-level emission factors</t>
  </si>
  <si>
    <t>- Climate Registry emission factors</t>
  </si>
  <si>
    <t>- E-Grid emission factors</t>
  </si>
  <si>
    <t>(5)</t>
  </si>
  <si>
    <t>As reported to EPA under the mandatory GHG Reporting Protocols (40 CFR Part 98, Subpart DD).</t>
  </si>
  <si>
    <t>(6)</t>
  </si>
  <si>
    <r>
      <t>Indicate the generation basis for calculating SO</t>
    </r>
    <r>
      <rPr>
        <sz val="10"/>
        <color theme="1"/>
        <rFont val="Arial"/>
        <family val="2"/>
      </rPr>
      <t>2</t>
    </r>
    <r>
      <rPr>
        <sz val="11"/>
        <color theme="1"/>
        <rFont val="Calibri"/>
        <family val="2"/>
        <scheme val="minor"/>
      </rPr>
      <t>, NOx, and Hg emissions and intensity.</t>
    </r>
  </si>
  <si>
    <t>Fossil: Fossil Fuel Generation Only</t>
  </si>
  <si>
    <t>Total: Total System Generation</t>
  </si>
  <si>
    <t>Other: Other (please specify in comment section)</t>
  </si>
  <si>
    <r>
      <t>Total CO</t>
    </r>
    <r>
      <rPr>
        <b/>
        <sz val="10"/>
        <color theme="1"/>
        <rFont val="Arial"/>
        <family val="2"/>
      </rPr>
      <t>2</t>
    </r>
    <r>
      <rPr>
        <b/>
        <sz val="11"/>
        <color theme="1"/>
        <rFont val="Calibri"/>
        <family val="2"/>
        <scheme val="minor"/>
      </rPr>
      <t>e is calculated using the following global warming potentials from the IPCC Fourth Assessment Report:</t>
    </r>
  </si>
  <si>
    <r>
      <t>CO</t>
    </r>
    <r>
      <rPr>
        <sz val="10"/>
        <color theme="1"/>
        <rFont val="Arial"/>
        <family val="2"/>
      </rPr>
      <t>2</t>
    </r>
    <r>
      <rPr>
        <sz val="11"/>
        <color theme="1"/>
        <rFont val="Calibri"/>
        <family val="2"/>
        <scheme val="minor"/>
      </rPr>
      <t xml:space="preserve"> = 1</t>
    </r>
  </si>
  <si>
    <r>
      <t>CH</t>
    </r>
    <r>
      <rPr>
        <sz val="10"/>
        <color theme="1"/>
        <rFont val="Arial"/>
        <family val="2"/>
      </rPr>
      <t>4</t>
    </r>
    <r>
      <rPr>
        <sz val="11"/>
        <color theme="1"/>
        <rFont val="Calibri"/>
        <family val="2"/>
        <scheme val="minor"/>
      </rPr>
      <t xml:space="preserve"> = 25</t>
    </r>
  </si>
  <si>
    <r>
      <t>N</t>
    </r>
    <r>
      <rPr>
        <sz val="10"/>
        <color theme="1"/>
        <rFont val="Arial"/>
        <family val="2"/>
      </rPr>
      <t>2</t>
    </r>
    <r>
      <rPr>
        <sz val="11"/>
        <color theme="1"/>
        <rFont val="Calibri"/>
        <family val="2"/>
        <scheme val="minor"/>
      </rPr>
      <t>O = 298</t>
    </r>
  </si>
  <si>
    <r>
      <t>SF</t>
    </r>
    <r>
      <rPr>
        <sz val="10"/>
        <color theme="1"/>
        <rFont val="Arial"/>
        <family val="2"/>
      </rPr>
      <t>6</t>
    </r>
    <r>
      <rPr>
        <sz val="11"/>
        <color theme="1"/>
        <rFont val="Calibri"/>
        <family val="2"/>
        <scheme val="minor"/>
      </rPr>
      <t xml:space="preserve"> = 22,800</t>
    </r>
  </si>
  <si>
    <t>Resources</t>
  </si>
  <si>
    <t>Human Resources</t>
  </si>
  <si>
    <t>Total Number of Employees</t>
  </si>
  <si>
    <t>-</t>
  </si>
  <si>
    <t>Number of employees for CEI from 2024 10-K pg. 44</t>
  </si>
  <si>
    <t>Percentage of Women in Total Workforce</t>
  </si>
  <si>
    <t>2024 EEO-1 Filing</t>
  </si>
  <si>
    <t>Percentage of Minorities in Total Workforce</t>
  </si>
  <si>
    <t>Total Number on Board of Directors/Trustees</t>
  </si>
  <si>
    <t>2025 Proxy Statement</t>
  </si>
  <si>
    <t>Percentage of Women on Board of Directors/Trustees</t>
  </si>
  <si>
    <t>Percentage of Minorities on Board of Directors/Trustees</t>
  </si>
  <si>
    <t>Employee Safety Metrics</t>
  </si>
  <si>
    <t>7.7.1</t>
  </si>
  <si>
    <t>Recordable Incident Rate (CECONY)</t>
  </si>
  <si>
    <t>2024 Sustainability Report - page 86</t>
  </si>
  <si>
    <t>Recordable Incident Rate (O&amp;R)</t>
  </si>
  <si>
    <t>2024 Sustainability Report - page 87</t>
  </si>
  <si>
    <t>7.7.2</t>
  </si>
  <si>
    <t>Lost-time Case Rate (CECONY)</t>
  </si>
  <si>
    <t>Not reported</t>
  </si>
  <si>
    <t>Lost-time Case Rate (O&amp;R)</t>
  </si>
  <si>
    <t>7.7.3</t>
  </si>
  <si>
    <t>Days Away, Restricted, and Transfer (DART) Rate (CECONY)</t>
  </si>
  <si>
    <t>Days Away, Restricted, and Transfer (DART) Rate (O&amp;R)</t>
  </si>
  <si>
    <t>7.7.4</t>
  </si>
  <si>
    <t>Work-related Fatalities (CECONY)</t>
  </si>
  <si>
    <t>Work-related Fatalities (O&amp;R)</t>
  </si>
  <si>
    <t>Fresh Water Resources used in Thermal Power Generation Activities</t>
  </si>
  <si>
    <t>Water Withdrawals - Consumptive (Millions of Gallons)</t>
  </si>
  <si>
    <t>Includes process water from useful thermal (steam) energy produced from the CHPs.</t>
  </si>
  <si>
    <t>Water Withdrawals - Non-Consumptive (Millions of Gallons)</t>
  </si>
  <si>
    <t>Water Withdrawals - Consumptive Rate (Millions of Gallons/Net MWh)</t>
  </si>
  <si>
    <t>Consumptive water usage rate is negligible. Includes process water from useful thermal (steam) energy produced from the CHPs.</t>
  </si>
  <si>
    <t>Water Withdrawals - Non-Consumptive Rate (Millions of Gallons/Net MWh)</t>
  </si>
  <si>
    <t>Non-Consumptive water usage rate is negligible.</t>
  </si>
  <si>
    <t>Waste Products</t>
  </si>
  <si>
    <t>Amount of Hazardous Waste Manifested for Disposal (CECONY) (tons)</t>
  </si>
  <si>
    <t>Hazardous waste manifested off-site from Con Edison sites, field locations and the Astoria hazardous waste storage facility to an external commercial disposal facility. 2025 data is thru August 5th. As we expect construction to continue to increase and HA excavation to end this year, we estimate 15,500 tons for FY 2026.</t>
  </si>
  <si>
    <t>Amount of Hazardous Waste Manifested for Disposal (O&amp;R) (tons)</t>
  </si>
  <si>
    <t xml:space="preserve">    2025 Data is total through August 20th,  2025. 2026 estimates are based on previous generation and no planned major hazardous waste generating events.</t>
  </si>
  <si>
    <t>Percent of Coal Combustion Products Beneficially Used</t>
  </si>
  <si>
    <t>Additional Metrics (Optional)</t>
  </si>
  <si>
    <t>Insert additional rows in this section as necessary.</t>
  </si>
  <si>
    <t xml:space="preserve">© 2021 Edison Electric Institute.  All rights reserved.  </t>
  </si>
  <si>
    <t>Definitions for Electric Company ESG/Sustainability Metrics</t>
  </si>
  <si>
    <t>Metric Name</t>
  </si>
  <si>
    <t>Definition</t>
  </si>
  <si>
    <t xml:space="preserve">Units Reported in </t>
  </si>
  <si>
    <t>Time Period
(if applicable)</t>
  </si>
  <si>
    <t>Reference to Source
(if applicable)</t>
  </si>
  <si>
    <r>
      <rPr>
        <b/>
        <sz val="11"/>
        <color theme="1"/>
        <rFont val="Calibri"/>
        <family val="2"/>
        <scheme val="minor"/>
      </rPr>
      <t>Provide generation capacity data that is consistent with other external reporting by your company</t>
    </r>
    <r>
      <rPr>
        <sz val="11"/>
        <color theme="1"/>
        <rFont val="Calibri"/>
        <family val="2"/>
        <scheme val="minor"/>
      </rPr>
      <t xml:space="preserve">.  The alternative default is to use the summation of the nameplate capacity of installed owned generation in the company portfolio, as reported to the U.S. Energy Information Administration (EIA) on </t>
    </r>
    <r>
      <rPr>
        <b/>
        <sz val="11"/>
        <color rgb="FFFF0000"/>
        <rFont val="Calibri"/>
        <family val="2"/>
        <scheme val="minor"/>
      </rPr>
      <t>Form 860 Generator Information</t>
    </r>
    <r>
      <rPr>
        <sz val="11"/>
        <color theme="1"/>
        <rFont val="Calibri"/>
        <family val="2"/>
        <scheme val="minor"/>
      </rPr>
      <t>.  Note that data should be provided in terms of equity ownership for shared facilities.  Nameplate capacity is defined as the maximum rated output of a generator, prime mover, or other electric power production equipment under specific conditions designated by the manufacturer. Installed generator nameplate capacity is commonly expressed in megawatts (MW) and is usually indicated on a nameplate physically attached to the generator.</t>
    </r>
  </si>
  <si>
    <t>Megawatt (MW):  One million watts of electricity.</t>
  </si>
  <si>
    <t>End of Year</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</si>
  <si>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860 instructions available at: www.eia.gov/survey/form/eia_860/instructions.pdf.</t>
    </r>
  </si>
  <si>
    <t>Nameplate capacity of generation resources that produce electricity through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</si>
  <si>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MW</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</si>
  <si>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t>
    </r>
  </si>
  <si>
    <t>Nameplate capacity of generation resources that produce electricity through the combustion of natural gas (a gaseous mixture of hydrocarbon compounds, the primary one being methane).</t>
  </si>
  <si>
    <t>Nameplate capacity of generation resources that produce electricity through the use of thermal energy released from the fission of nuclear fuel in a reactor.</t>
  </si>
  <si>
    <t>Nameplate capacity of generation resources that produce electricity through the combustion of petroleum (a broadly defined class of liquid hydrocarbon mixtures. Included are crude oil, lease condensate, unfinished oils, refined products obtained from the processing of crude oil, and natural gas plant liquids).</t>
  </si>
  <si>
    <t>Energy resources that are naturally replenishing but flow-limited. They are virtually inexhaustible in duration but limited in the amount of energy that is available per unit of time. Renewable energy resources include biomass, hydro, geothermal, solar, wind, ocean thermal, wave action, and tidal action.</t>
  </si>
  <si>
    <t>Nameplate capacity of generation resources that produce electricity through the combustion of biomass (an organic nonfossil material of biological origin constituting a renewable energy source).</t>
  </si>
  <si>
    <t xml:space="preserve">Nameplate capacity of generation resources that produce electricity through the use of thermal energy released from hot water or steam extracted from geothermal reservoirs in the earth's crust. </t>
  </si>
  <si>
    <t xml:space="preserve">Nameplate capacity of generation resources that produce electricity through the use of flowing water. </t>
  </si>
  <si>
    <t>Nameplate capacity of generation resources that produce electricity through the use of the radiant energy of the sun, which can be converted into other forms of energy, such as heat or electricity.</t>
  </si>
  <si>
    <t>Nameplate capacity of generation resources that produce electricity through the use of kinetic energy present in wind motion that can be converted to mechanical energy for driving pumps, mills, and electric power generators.</t>
  </si>
  <si>
    <t xml:space="preserve">Nameplate capacity of generation resources that are not defined above.  </t>
  </si>
  <si>
    <r>
      <t xml:space="preserve">Net generation is defined as the summation of the amount of gross generation less the electrical energy consumed at the generating station(s) for station service or auxiliaries.  Data can be provided in terms of total, owned, and/or purchased, depending on how the company prefers to disseminate data in this template.  </t>
    </r>
    <r>
      <rPr>
        <b/>
        <sz val="11"/>
        <color theme="1"/>
        <rFont val="Calibri"/>
        <family val="2"/>
        <scheme val="minor"/>
      </rPr>
      <t>Provide net generation data that is consistent with other external reporting by your company</t>
    </r>
    <r>
      <rPr>
        <sz val="11"/>
        <color theme="1"/>
        <rFont val="Calibri"/>
        <family val="2"/>
        <scheme val="minor"/>
      </rPr>
      <t xml:space="preserve">.  The alternative default is to provide owned generation data as reported to EIA on </t>
    </r>
    <r>
      <rPr>
        <b/>
        <sz val="11"/>
        <color rgb="FFFF0000"/>
        <rFont val="Calibri"/>
        <family val="2"/>
        <scheme val="minor"/>
      </rPr>
      <t>Form 923 Schedule 3</t>
    </r>
    <r>
      <rPr>
        <sz val="11"/>
        <color theme="1"/>
        <rFont val="Calibri"/>
        <family val="2"/>
        <scheme val="minor"/>
      </rPr>
      <t xml:space="preserve"> and align purchased power data with the Federal Energy Regulatory Commission (FERC) </t>
    </r>
    <r>
      <rPr>
        <b/>
        <sz val="11"/>
        <color rgb="FFFF0000"/>
        <rFont val="Calibri"/>
        <family val="2"/>
        <scheme val="minor"/>
      </rPr>
      <t>Form 1 Purchased Power Schedule</t>
    </r>
    <r>
      <rPr>
        <sz val="11"/>
        <color theme="1"/>
        <rFont val="Calibri"/>
        <family val="2"/>
        <scheme val="minor"/>
      </rPr>
      <t>, Reference Pages numbers 326-327.  Note: Electricity required for pumping at pumped-storage plants is regarded as electricity for station service and is deducted from gross generation.</t>
    </r>
  </si>
  <si>
    <t>Megawatthour (MWh):  One thousand kilowatt-hours or one million watt-hours.</t>
  </si>
  <si>
    <t>Annual</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</si>
  <si>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923 instructions available at: www.eia.gov/survey/form/eia_923/instructions.pdf.</t>
    </r>
  </si>
  <si>
    <t>Net electricity generated by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</si>
  <si>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MWh</t>
  </si>
  <si>
    <t>Net electricity generated by the combustion of natural gas (a gaseous mixture of hydrocarbon compounds, the primary one being methane).</t>
  </si>
  <si>
    <t>Net electricity generated by the use of the thermal energy released from the fission of nuclear fuel in a reactor.</t>
  </si>
  <si>
    <t>Net electricity generated by the combustion of petroleum (a broadly defined class of liquid hydrocarbon mixtures. Included are crude oil, lease condensate, unfinished oils, refined products obtained from the processing of crude oil, and natural gas plant liquids).</t>
  </si>
  <si>
    <t>Net electricity generated by the combustion of biomass (an organic nonfossil material of biological origin constituting a renewable energy source).</t>
  </si>
  <si>
    <t xml:space="preserve">Net electricity generated by the use of thermal energy released from hot water or steam extracted from geothermal reservoirs in the earth's crust. </t>
  </si>
  <si>
    <t xml:space="preserve">Net electricity generated by the use of flowing water. </t>
  </si>
  <si>
    <t>Net electricity generated by the use of the radiant energy of the sun, which can be converted into other forms of energy, such as heat or electricity.</t>
  </si>
  <si>
    <t>Net electricity generated by the use of kinetic energy present in wind motion that can be converted to mechanical energy for driving pumps, mills, and electric power generators.</t>
  </si>
  <si>
    <t xml:space="preserve">Net electricity generated by other resources that are not defined above.  If applicable, this metric should also include market purchases where the generation resource is unknown. </t>
  </si>
  <si>
    <t>Total Annual Capital Expenditures</t>
  </si>
  <si>
    <t xml:space="preserve">Align annual capital expenditures with data reported in recent investor presentations or financial filings. Total capital expenditures should reflect all investments made at the company level (i.e., parent level or operating company) for which other data (e.g., number of customers, emissions, etc.) is reported. A capital expenditure is the use of funds or assumption of a liability in order to obtain physical assets that are to be used for productive purposes for at least one year. This type of expenditure is made in order to expand the productive or competitive posture of a business.  </t>
  </si>
  <si>
    <t>Nominal Dollars</t>
  </si>
  <si>
    <r>
      <t xml:space="preserve">Accounting Tools, </t>
    </r>
    <r>
      <rPr>
        <i/>
        <sz val="11"/>
        <rFont val="Calibri"/>
        <family val="2"/>
        <scheme val="minor"/>
      </rPr>
      <t xml:space="preserve">Q&amp;A, </t>
    </r>
    <r>
      <rPr>
        <sz val="11"/>
        <rFont val="Calibri"/>
        <family val="2"/>
        <scheme val="minor"/>
      </rPr>
      <t>http://www.accountingtools.com/questions-and-answers/what-is-a-capital-expenditure.html</t>
    </r>
  </si>
  <si>
    <t>Incremental Annual Electricity Savings from EE Measures (MWh)</t>
  </si>
  <si>
    <r>
      <t xml:space="preserve">Incremental Annual Electricity Savings for the reporting year as reported to EIA on </t>
    </r>
    <r>
      <rPr>
        <b/>
        <sz val="11"/>
        <color rgb="FFFF0000"/>
        <rFont val="Calibri"/>
        <family val="2"/>
        <scheme val="minor"/>
      </rPr>
      <t>Form 861</t>
    </r>
    <r>
      <rPr>
        <sz val="11"/>
        <color theme="1"/>
        <rFont val="Calibri"/>
        <family val="2"/>
        <scheme val="minor"/>
      </rPr>
      <t xml:space="preserve">.  Incremental Annual Savings for the reporting year are those changes in energy use caused in the current reporting year by: (1) new participants in DSM programs that operated in the previous reporting year, and (2) participants in new DSM programs that operated for the first time in the current reporting year.  A “New program” is a program for which the reporting year is the first year the program achieved savings, regardless of when program development and expenditures began. </t>
    </r>
  </si>
  <si>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 xml:space="preserve">Available at: www.eia.gov/survey/form/eia_861/instructions.pdf. </t>
    </r>
  </si>
  <si>
    <t>Incremental Annual Investment in Electric EE Programs (nominal dollars)</t>
  </si>
  <si>
    <r>
      <t xml:space="preserve">Total annual investment in electric energy efficiency programs as reported to EIA on </t>
    </r>
    <r>
      <rPr>
        <b/>
        <sz val="11"/>
        <color rgb="FFFF0000"/>
        <rFont val="Calibri"/>
        <family val="2"/>
        <scheme val="minor"/>
      </rPr>
      <t>Form 861</t>
    </r>
    <r>
      <rPr>
        <sz val="11"/>
        <color theme="1"/>
        <rFont val="Calibri"/>
        <family val="2"/>
        <scheme val="minor"/>
      </rPr>
      <t xml:space="preserve">. </t>
    </r>
  </si>
  <si>
    <t xml:space="preserve">End of Year </t>
  </si>
  <si>
    <r>
      <t xml:space="preserve">Electric customer counts should be aligned with the data provided to EIA on </t>
    </r>
    <r>
      <rPr>
        <b/>
        <sz val="11"/>
        <color rgb="FFFF0000"/>
        <rFont val="Calibri"/>
        <family val="2"/>
        <scheme val="minor"/>
      </rPr>
      <t>Form 861 - Sales to Utility Customers</t>
    </r>
    <r>
      <rPr>
        <sz val="11"/>
        <color theme="1"/>
        <rFont val="Calibri"/>
        <family val="2"/>
        <scheme val="minor"/>
      </rPr>
      <t xml:space="preserve">. </t>
    </r>
  </si>
  <si>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Available at: www.eia.gov/survey/form/eia_861/instructions.pdf.</t>
    </r>
  </si>
  <si>
    <t xml:space="preserve">Commercial </t>
  </si>
  <si>
    <t>An energy-consuming sector that consists of service-providing facilities and equipment of businesses; Federal, State, and local governments; and other private and public organizations, such as religious, social, or fraternal groups. The commercial sector includes institutional living quarters. It also includes sewage treatment facilities. Common uses of energy associated with this sector include space heating, water heating, air conditioning, lighting, refrigeration, cooking, and running a wide variety of other equipment. Note: This sector includes generators that produce electricity and/or useful thermal output primarily to support the activities of the above-mentioned commercial establishments.</t>
  </si>
  <si>
    <t xml:space="preserve">Number of end-use retail customers receiving electricity (individual homes and businesses count as one). </t>
  </si>
  <si>
    <t xml:space="preserve">Industrial </t>
  </si>
  <si>
    <t>An energy-consuming sector that consists of all facilities and equipment used for producing, processing, or assembling goods. The industrial sector encompasses the following types of activity manufacturing (NAICS codes 31-33); agriculture, forestry, fishing and hunting (NAICS code 11); mining, including oil and gas extraction (NAICS code 21); and construction (NAICS code 23). Overall energy use in this sector is largely for process heat and cooling and powering machinery, with lesser amounts used for facility heating, air conditioning, and lighting. Fossil fuels are also used as raw material inputs to manufactured products. Note: This sector includes generators that produce electricity and/or useful thermal output primarily to support the above-mentioned industrial activities. Various EIA programs differ in sectoral coverage.</t>
  </si>
  <si>
    <t>An energy-consuming sector that consists of living quarters for private households. Common uses of energy associated with this sector include space heating, water heating, air conditioning, lighting, refrigeration, cooking, and running a variety of other appliances. The residential sector excludes institutional living quarters. Note: Various EIA programs differ in sectoral coverage.</t>
  </si>
  <si>
    <t>Number of end-use retail customers receiving electricity (individual homes and businesses count as one).</t>
  </si>
  <si>
    <t>Owned Generation</t>
  </si>
  <si>
    <t xml:space="preserve">Total Owned Generation CO2 Emissions </t>
  </si>
  <si>
    <r>
      <t xml:space="preserve">Total direct CO2 emissions from company equity-owned fossil fuel combustion generation </t>
    </r>
    <r>
      <rPr>
        <sz val="11"/>
        <rFont val="Calibri"/>
        <family val="2"/>
        <scheme val="minor"/>
      </rPr>
      <t>based on EPA's</t>
    </r>
    <r>
      <rPr>
        <sz val="11"/>
        <color theme="1"/>
        <rFont val="Calibri"/>
        <family val="2"/>
        <scheme val="minor"/>
      </rPr>
      <t xml:space="preserve">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t>
    </r>
    <r>
      <rPr>
        <sz val="11"/>
        <rFont val="Calibri"/>
        <family val="2"/>
        <scheme val="minor"/>
      </rPr>
      <t xml:space="preserve">relevant protocols. </t>
    </r>
  </si>
  <si>
    <t>Metric Tons</t>
  </si>
  <si>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Subparts C and D). </t>
    </r>
  </si>
  <si>
    <t xml:space="preserve">Total Owned Generation CO2 Emissions Intensity </t>
  </si>
  <si>
    <r>
      <t xml:space="preserve">Total direct CO2 emissions from 5.1.1.1, divided by total MWh of </t>
    </r>
    <r>
      <rPr>
        <u val="single"/>
        <sz val="11"/>
        <color theme="1"/>
        <rFont val="Calibri"/>
        <family val="2"/>
        <scheme val="minor"/>
      </rPr>
      <t>owned</t>
    </r>
    <r>
      <rPr>
        <sz val="11"/>
        <color theme="1"/>
        <rFont val="Calibri"/>
        <family val="2"/>
        <scheme val="minor"/>
      </rPr>
      <t xml:space="preserve"> net generation reported in the Utility Portfolio section. </t>
    </r>
  </si>
  <si>
    <t>Metric Tons/Net MWh</t>
  </si>
  <si>
    <t xml:space="preserve">Total Owned Generation CO2e Emissions </t>
  </si>
  <si>
    <r>
      <t xml:space="preserve">Total direct CO2e emissions (CO2, CH4, and N2O) from company equity-owned fossil fuel combustion generation in accordance with EPA's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approved methodology. </t>
    </r>
  </si>
  <si>
    <t xml:space="preserve">Total Owned Generation CO2e Emissions Intensity </t>
  </si>
  <si>
    <r>
      <t xml:space="preserve">Total direct CO2e emissions from 5.1.2.1, divided by total MWh of </t>
    </r>
    <r>
      <rPr>
        <b/>
        <u val="single"/>
        <sz val="11"/>
        <color theme="1"/>
        <rFont val="Calibri"/>
        <family val="2"/>
        <scheme val="minor"/>
      </rPr>
      <t>owned</t>
    </r>
    <r>
      <rPr>
        <sz val="11"/>
        <color theme="1"/>
        <rFont val="Calibri"/>
        <family val="2"/>
        <scheme val="minor"/>
      </rPr>
      <t xml:space="preserve"> net generation reported in the Utility Portfolio section. </t>
    </r>
  </si>
  <si>
    <t>Purchased Power</t>
  </si>
  <si>
    <t xml:space="preserve">Total Purchased Generation CO2 Emissions </t>
  </si>
  <si>
    <t>Purchased power CO2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</si>
  <si>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Total Purchased Generation CO2 Emissions Intensity</t>
  </si>
  <si>
    <r>
      <t xml:space="preserve">Total purchased power CO2 emissions from 5.2.1.1, divided by total MWh of </t>
    </r>
    <r>
      <rPr>
        <b/>
        <u val="single"/>
        <sz val="11"/>
        <color theme="1"/>
        <rFont val="Calibri"/>
        <family val="2"/>
        <scheme val="minor"/>
      </rPr>
      <t>purchased</t>
    </r>
    <r>
      <rPr>
        <sz val="11"/>
        <color theme="1"/>
        <rFont val="Calibri"/>
        <family val="2"/>
        <scheme val="minor"/>
      </rPr>
      <t xml:space="preserve"> net generation reported in the Utility Portfolio section. </t>
    </r>
  </si>
  <si>
    <t xml:space="preserve">Total Purchased Generation CO2e Emissions </t>
  </si>
  <si>
    <t>Purchased power CO2e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</si>
  <si>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Total Purchased Generation CO2e Emissions Intensity</t>
  </si>
  <si>
    <r>
      <t xml:space="preserve">Total purchased power CO2e emissions from 5.2.2.1, divided by total MWh of </t>
    </r>
    <r>
      <rPr>
        <b/>
        <u val="single"/>
        <sz val="11"/>
        <color theme="1"/>
        <rFont val="Calibri"/>
        <family val="2"/>
        <scheme val="minor"/>
      </rPr>
      <t>purchased</t>
    </r>
    <r>
      <rPr>
        <sz val="11"/>
        <color theme="1"/>
        <rFont val="Calibri"/>
        <family val="2"/>
        <scheme val="minor"/>
      </rPr>
      <t xml:space="preserve"> net generation reported in the Utility Portfolio section. </t>
    </r>
  </si>
  <si>
    <t>Total Owned + Purchased Generation CO2 Emissions</t>
  </si>
  <si>
    <t>Sum of total CO2 emissions reported under 5.1.1.1 and 5.2.1.1.</t>
  </si>
  <si>
    <t xml:space="preserve">Total Owned + Purchased Generation CO2 Emissions Intensity </t>
  </si>
  <si>
    <r>
      <t xml:space="preserve">Total emissions from 5.3.1.1, divided by total MWh of </t>
    </r>
    <r>
      <rPr>
        <b/>
        <u val="single"/>
        <sz val="11"/>
        <color theme="1"/>
        <rFont val="Calibri"/>
        <family val="2"/>
        <scheme val="minor"/>
      </rPr>
      <t>owned and purchased</t>
    </r>
    <r>
      <rPr>
        <sz val="11"/>
        <color theme="1"/>
        <rFont val="Calibri"/>
        <family val="2"/>
        <scheme val="minor"/>
      </rPr>
      <t xml:space="preserve"> net generation reported in the Utility Portfolio section. </t>
    </r>
  </si>
  <si>
    <t>Total Owned + Purchased Generation CO2e Emissions</t>
  </si>
  <si>
    <t>Sum of total CO2e emissions reported under 5.1.2.1 and 5.2.2.1.</t>
  </si>
  <si>
    <t xml:space="preserve">Total Owned + Purchased Generation CO2e Emissions Intensity </t>
  </si>
  <si>
    <r>
      <t xml:space="preserve">Total emissions from 5.3.2.1, divided by total MWh of </t>
    </r>
    <r>
      <rPr>
        <b/>
        <u val="single"/>
        <sz val="11"/>
        <color theme="1"/>
        <rFont val="Calibri"/>
        <family val="2"/>
        <scheme val="minor"/>
      </rPr>
      <t>owned and purchased</t>
    </r>
    <r>
      <rPr>
        <sz val="11"/>
        <color theme="1"/>
        <rFont val="Calibri"/>
        <family val="2"/>
        <scheme val="minor"/>
      </rPr>
      <t xml:space="preserve"> net generation reported in the Utility Portfolio section. </t>
    </r>
  </si>
  <si>
    <t>Non-Generation CO2e Emissions of Sulfur Hexafluoride (SF6)</t>
  </si>
  <si>
    <t>Total CO2e emissions of SF6</t>
  </si>
  <si>
    <r>
      <t xml:space="preserve">Total CO2e emissions of SF6 in accordance with EPA's </t>
    </r>
    <r>
      <rPr>
        <b/>
        <sz val="11"/>
        <color rgb="FFFF0000"/>
        <rFont val="Calibri"/>
        <family val="2"/>
        <scheme val="minor"/>
      </rPr>
      <t>GHG Reporting Program</t>
    </r>
    <r>
      <rPr>
        <sz val="11"/>
        <rFont val="Calibri"/>
        <family val="2"/>
        <scheme val="minor"/>
      </rPr>
      <t xml:space="preserve"> (40 CFR Part 98, Subpart DD).</t>
    </r>
  </si>
  <si>
    <r>
      <t xml:space="preserve">U.S. Environmental Protection Agency, </t>
    </r>
    <r>
      <rPr>
        <i/>
        <sz val="11"/>
        <rFont val="Calibri"/>
        <family val="2"/>
        <scheme val="minor"/>
      </rPr>
      <t>Greenhouse Gas Reporting Program</t>
    </r>
    <r>
      <rPr>
        <sz val="11"/>
        <rFont val="Calibri"/>
        <family val="2"/>
        <scheme val="minor"/>
      </rPr>
      <t xml:space="preserve"> (40 CFR, part 98, Subpart DD). </t>
    </r>
  </si>
  <si>
    <t>Leak rate of CO2e emissions of SF6</t>
  </si>
  <si>
    <r>
      <t xml:space="preserve">Leak rate of CO2e emissions of SF6 in accordance with EPA's </t>
    </r>
    <r>
      <rPr>
        <b/>
        <sz val="11"/>
        <color rgb="FFFF0000"/>
        <rFont val="Calibri"/>
        <family val="2"/>
        <scheme val="minor"/>
      </rPr>
      <t>GHG Reporting Program</t>
    </r>
    <r>
      <rPr>
        <sz val="11"/>
        <rFont val="Calibri"/>
        <family val="2"/>
        <scheme val="minor"/>
      </rPr>
      <t xml:space="preserve"> (40 CFR Part 98, Subpart DD)</t>
    </r>
  </si>
  <si>
    <t>Generation basis for calculation</t>
  </si>
  <si>
    <t>Indicate the generation basis for calculating SO2, NOx, and Hg emissions and intensity.
    Fossil: Fossil Fuel Generation Only
    Total: Total System Generation
    Other: Other (please specify in comment section)</t>
  </si>
  <si>
    <t>Total NOx Emissions</t>
  </si>
  <si>
    <r>
      <t xml:space="preserve">Total NOx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</si>
  <si>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r>
      <t xml:space="preserve">U.S. Environmental Protection Agency, </t>
    </r>
    <r>
      <rPr>
        <i/>
        <sz val="11"/>
        <color theme="1"/>
        <rFont val="Calibri"/>
        <family val="2"/>
        <scheme val="minor"/>
      </rPr>
      <t>Acid Rain Reporting Program</t>
    </r>
    <r>
      <rPr>
        <sz val="11"/>
        <color theme="1"/>
        <rFont val="Calibri"/>
        <family val="2"/>
        <scheme val="minor"/>
      </rPr>
      <t xml:space="preserve"> (40 CFR, part 75). </t>
    </r>
  </si>
  <si>
    <t xml:space="preserve">Total NOx Emissions Intensity </t>
  </si>
  <si>
    <t>Total from above, divided by the MWh of generation basis as indicated in 6.1.</t>
  </si>
  <si>
    <t>Total SO2 Emissions</t>
  </si>
  <si>
    <r>
      <t xml:space="preserve">Total SO2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</si>
  <si>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t xml:space="preserve">Total SO2 Emissions Intensity </t>
  </si>
  <si>
    <t>Total Hg Emissions</t>
  </si>
  <si>
    <r>
      <t xml:space="preserve">Total Mercury emissions from company equity-owned fossil fuel combustion generation. Preferred methods of measurement are performance-based, direct measurement as outlined in the </t>
    </r>
    <r>
      <rPr>
        <sz val="11"/>
        <rFont val="Calibri"/>
        <family val="2"/>
        <scheme val="minor"/>
      </rPr>
      <t xml:space="preserve">EPA Mercury and Air Toxics Standard </t>
    </r>
    <r>
      <rPr>
        <sz val="11"/>
        <color theme="1"/>
        <rFont val="Calibri"/>
        <family val="2"/>
        <scheme val="minor"/>
      </rPr>
      <t>(</t>
    </r>
    <r>
      <rPr>
        <b/>
        <sz val="11"/>
        <color rgb="FFFF0000"/>
        <rFont val="Calibri"/>
        <family val="2"/>
        <scheme val="minor"/>
      </rPr>
      <t>MATS</t>
    </r>
    <r>
      <rPr>
        <sz val="11"/>
        <color theme="1"/>
        <rFont val="Calibri"/>
        <family val="2"/>
        <scheme val="minor"/>
      </rPr>
      <t>). In the absence of performance-based measures, report value aligned with Toxics Release Inventory (</t>
    </r>
    <r>
      <rPr>
        <b/>
        <sz val="11"/>
        <color rgb="FFFF0000"/>
        <rFont val="Calibri"/>
        <family val="2"/>
        <scheme val="minor"/>
      </rPr>
      <t>TRI</t>
    </r>
    <r>
      <rPr>
        <sz val="11"/>
        <color theme="1"/>
        <rFont val="Calibri"/>
        <family val="2"/>
        <scheme val="minor"/>
      </rPr>
      <t>) or regulatory equivalent for international operations.</t>
    </r>
  </si>
  <si>
    <t>Kilograms</t>
  </si>
  <si>
    <r>
      <t xml:space="preserve">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</si>
  <si>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 xml:space="preserve">Total Hg Emissions Intensity </t>
  </si>
  <si>
    <t>Kilograms/Net MWh</t>
  </si>
  <si>
    <t>Average number of employees over the year.  To calculate the annual average number of employees: (1) Calculate the total number of employees your establishment paid for all periods. Add the number of employees your establishment paid in every pay period during the data year. Count all employees that you paid at any time during the year and include full-time, part-time, temporary, seasonal, salaried, and hourly workers. Note that pay periods could be monthly, weekly, bi-weekly, and so on. (2) Divide the total number of employees (from step 1) by the number of pay periods your establishment had in during the data year. Be sure to count any pay periods when you had no (zero) employees. (3) Round the answer you computed in step 2 to the next highest whole number.</t>
  </si>
  <si>
    <t>Number of Employees</t>
  </si>
  <si>
    <r>
      <t xml:space="preserve">U.S. Department of Labor, Bureau of Labor Statistics, Steps to estimate annual average number of employees, www.bls.gov/respondents/iif/annualavghours.htm.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</si>
  <si>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 xml:space="preserve">Percentage of women (defined as employees who identify as female) in workforce. </t>
  </si>
  <si>
    <t>Percent of Employees</t>
  </si>
  <si>
    <r>
      <t xml:space="preserve">U.S. Equal Employment Opportunity Commission, EEO Terminology, www.archives.gov/eeo/terminology.html.  EPRI, </t>
    </r>
    <r>
      <rPr>
        <i/>
        <sz val="11"/>
        <rFont val="Calibri"/>
        <family val="2"/>
        <scheme val="minor"/>
      </rPr>
      <t>Metrics to Benchmark Electric Power Company Sustainability Performance,</t>
    </r>
    <r>
      <rPr>
        <sz val="11"/>
        <rFont val="Calibri"/>
        <family val="2"/>
        <scheme val="minor"/>
      </rPr>
      <t xml:space="preserve"> 2018 Technical Report.</t>
    </r>
  </si>
  <si>
    <t>Percentage of minorities in workforce.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</si>
  <si>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Total Number of Board of Directors/Trustees</t>
  </si>
  <si>
    <t xml:space="preserve">Average number of employees on the Board of Directors/Trustees over the year. </t>
  </si>
  <si>
    <t xml:space="preserve">Percentage of women (defined as employees who identify as female) on Board of Directors/Trustees. </t>
  </si>
  <si>
    <t>Percentage of minorities on Board of Directors/Trustees.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</si>
  <si>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Recordable Incident Rate</t>
  </si>
  <si>
    <t>Number of injuries or illnesses x 200,000 / Number of employee labor hours worked.  Injury or illness is recordable if it results in any of the following: death, days away from work, restricted work or transfer to another job, medical treatment beyond first aid, or loss of consciousness. You must also consider a case to meet the general recording criteria if it involves a significant injury or illness diagnosed by a physician or other licensed health care professional, even if it does not result in death, days away from work, restricted work or job transfer, medical treatment beyond first aid, or loss of consciousness. Record the injuries and illnesses of all employees on your payroll, whether they are labor, executive, hourly, salary, part-time, seasonal, or migrant workers. You also must record the recordable injuries and illnesses that occur to employees who are not on your payroll if you supervise these employees on a day-to-day basis. If your business is organized as a sole proprietorship or partnership, the owner or partners are not considered employees for recordkeeping purposes. For temporary employees, you must record these injuries and illnesses if you supervise these employees on a day-to-day basis. If the contractor's employee is under the day-to-day supervision of the contractor, the contractor is responsible for recording the injury or illness. If you supervise the contractor employee's work on a day-to-day basis, you must record the injury or illness.</t>
  </si>
  <si>
    <t>Percent</t>
  </si>
  <si>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</si>
  <si>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 xml:space="preserve">Lost-time Case Rate </t>
  </si>
  <si>
    <t>Calculated as: Number of lost-time cases x 200,000 / Number of employee labor hours worked. Only report for employees of the company as defined for the “recordable incident rate for employees” metric. A lost-time incident is one that resulted in an employee's inability to work the next full work day.</t>
  </si>
  <si>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2018 Technical Report.</t>
    </r>
  </si>
  <si>
    <t>Days Away, Restricted, and Transfer (DART) Rate</t>
  </si>
  <si>
    <t>Calculated as: Total number of DART incidents x 200,000 / Number of employee labor hours worked. A DART incident is one in which there were one or more lost days or one or more restricted days, or one that resulted in an employee transferring to a different job within the company.</t>
  </si>
  <si>
    <r>
      <t xml:space="preserve">U.S. Department of Labor, Occupational Health and Safety Administration, OSHA Recordable Incidents.  EPRI, </t>
    </r>
    <r>
      <rPr>
        <i/>
        <sz val="11"/>
        <color theme="1"/>
        <rFont val="Calibri"/>
        <family val="2"/>
        <scheme val="minor"/>
      </rPr>
      <t>Metrics to Benchmark Sustainability Performance for the Electric Power Industry</t>
    </r>
    <r>
      <rPr>
        <sz val="11"/>
        <color theme="1"/>
        <rFont val="Calibri"/>
        <family val="2"/>
        <scheme val="minor"/>
      </rPr>
      <t>, 2018 Technical Report.</t>
    </r>
  </si>
  <si>
    <t>Work-related Fatalities</t>
  </si>
  <si>
    <t xml:space="preserve">Total employee fatalities.  Record for all employees on your payroll, whether they are labor, executive, hourly, salary, part-time, seasonal, or migrant workers. Include fatalities to those that occur to employees who are not on your payroll if you supervise these employees on a day-to-day basis. For temporary employees, report fatalities if you supervise these employees on a day-to-day basis. </t>
  </si>
  <si>
    <t xml:space="preserve">Amount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t>
  </si>
  <si>
    <t>Millions of Gallons</t>
  </si>
  <si>
    <r>
      <t xml:space="preserve">Partially sourced from EPRI, </t>
    </r>
    <r>
      <rPr>
        <i/>
        <sz val="11"/>
        <rFont val="Calibri"/>
        <family val="2"/>
        <scheme val="minor"/>
      </rPr>
      <t>Metrics to Benchmark Electric Power Company Sustainability Performance,</t>
    </r>
    <r>
      <rPr>
        <sz val="11"/>
        <rFont val="Calibri"/>
        <family val="2"/>
        <scheme val="minor"/>
      </rPr>
      <t xml:space="preserve"> 2018 Technical Report.</t>
    </r>
  </si>
  <si>
    <t xml:space="preserve">Amount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t>
  </si>
  <si>
    <r>
      <t xml:space="preserve">Partially sourced from EPRI, </t>
    </r>
    <r>
      <rPr>
        <i/>
        <sz val="11"/>
        <rFont val="Calibri"/>
        <family val="2"/>
        <scheme val="minor"/>
      </rPr>
      <t>Metrics to Benchmark Electric Power Company Sustainability Performance,</t>
    </r>
    <r>
      <rPr>
        <sz val="11"/>
        <rFont val="Calibri"/>
        <family val="2"/>
        <scheme val="minor"/>
      </rPr>
      <t>2018 Technical Report.</t>
    </r>
  </si>
  <si>
    <t xml:space="preserve">Rate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Divide millions of gallons by equity-owned total net generation from all equity-owned net electric generation as reported under Metric 2, Net Generation for the data year (MWh). </t>
  </si>
  <si>
    <t>Millions of Gallons/Net MWh</t>
  </si>
  <si>
    <t xml:space="preserve">Rate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Divide millions of gallons by equity-owned total net generation from all equity-owned net electric generation as reported under Metric 2, Net Generation for the data year (MWh). </t>
  </si>
  <si>
    <t xml:space="preserve">Waste Products </t>
  </si>
  <si>
    <t>Amount of Hazardous Waste Manifested for Disposal</t>
  </si>
  <si>
    <t xml:space="preserve">Metric tons of hazardous waste, as defined by the Resource Conservation and Recovery Act (RCRA), manifested for disposal at a Treatment Storage and Disposal (TSD) facility. Methods of disposal include disposing to landfill, surface impoundment, waste pile, and land treatment units. Hazardous wastes include either listed wastes (F, K, P and U lists) or characteristic wastes (wastes which exhibit at least one of the following characteristics - ignitability, corrosivity, reactivity, toxicity). Include hazardous waste from all company operations including generation, transmissions, distribution, and other operations.  </t>
  </si>
  <si>
    <r>
      <t xml:space="preserve">Partially sourced from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</si>
  <si>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Percent of coal combustion products (CCPs) - fly ash, bottom ash, boiler slag, flue gas desulfurization materials, scrubber bi-product - diverted from disposal into beneficial uses, including being sold. Include any CCP that is generated during the data year and stored for beneficial use in a future year. Only include CCP generated at company equity-owned facilities. If no weight data are available, estimate the weight using available information on waste density and volume collected, mass balances, or similar information.</t>
  </si>
  <si>
    <t>Goal Applicability</t>
  </si>
  <si>
    <t>Baseline Year</t>
  </si>
  <si>
    <t>Target</t>
  </si>
  <si>
    <t>Reduction Goal Description (Short)</t>
  </si>
  <si>
    <t>Source (URL)</t>
  </si>
  <si>
    <t>Year</t>
  </si>
  <si>
    <t>CECONY and O&amp;R</t>
  </si>
  <si>
    <t>Our Clean Energy Commitment | Con Edison</t>
  </si>
  <si>
    <t>CEI</t>
  </si>
  <si>
    <t>Aim for zero direct greenhouse gas emissions (Scope 1) for the company-owned electric-generating units on our steam system by 2040 and overall net-zero Scope 1 emissions from our operations by 2050, in support of New York State’s climate goals.</t>
  </si>
  <si>
    <t>1.  Additional information on the emissions goals listed above, including how they will be achieved, can be found in the Qualitative section.</t>
  </si>
  <si>
    <t xml:space="preserve">2.  Information on the type of emissions (e.g., carbon, methane, CO2e, etc.) and which scope(s) of emissions apply — based on the WRI GHG Reporting Protocol, TCR Reporting Protocol(s), </t>
  </si>
  <si>
    <t>or other acceptable reporting procedures — should be included in the goal description.  Emissions reported in the Quantitative section are not based on a Scope 1, 2 or 3 methodology.</t>
  </si>
  <si>
    <t xml:space="preserve">3.  Goal Applicability refers to the entity to which the goal applies (e.g., parent company, operating company, electic or gas utility, etc.). </t>
  </si>
  <si>
    <t>GHG Emissions Reporting Worksheet</t>
  </si>
  <si>
    <t>This worksheet is provided for interim calculation purposes and is not necessarily intended for inclusion with the metrics on the preceding worksheet(s).</t>
  </si>
  <si>
    <t xml:space="preserve">Care should be taken to remove this GHG Worksheet before publishing the native Excel file for investor use. </t>
  </si>
  <si>
    <t xml:space="preserve">Gas Company ESG/Sustainability Quantitative Information  </t>
  </si>
  <si>
    <t>Input</t>
  </si>
  <si>
    <t>Note/comment</t>
  </si>
  <si>
    <t>Calculation</t>
  </si>
  <si>
    <t>Refer to the "Definitions" column for more information on each metric.</t>
  </si>
  <si>
    <t>Definitions</t>
  </si>
  <si>
    <t>Comments, Additional Information</t>
  </si>
  <si>
    <t>Natural Gas Distribution</t>
  </si>
  <si>
    <r>
      <t>All methane leak sources per 98.232 (i) (1-6) are included for Distribution.  Combustion sources are excluded.  CO</t>
    </r>
    <r>
      <rPr>
        <b/>
        <i/>
        <u val="single"/>
        <vertAlign val="subscript"/>
        <sz val="14"/>
        <rFont val="Calibri"/>
        <family val="2"/>
        <scheme val="minor"/>
      </rPr>
      <t>2</t>
    </r>
    <r>
      <rPr>
        <b/>
        <i/>
        <u val="single"/>
        <sz val="14"/>
        <rFont val="Calibri"/>
        <family val="2"/>
        <scheme val="minor"/>
      </rPr>
      <t xml:space="preserve"> is excluded.</t>
    </r>
  </si>
  <si>
    <t>METHANE EMISSIONS AND MITIGATION FROM DISTRIBUTION MAINS</t>
  </si>
  <si>
    <t>Number of Gas Distribution Customers</t>
  </si>
  <si>
    <t>Distribution Mains in Service</t>
  </si>
  <si>
    <t>These metrics should include all local distribution companies (LDCs) held by the Parent Company that are above the LDC Facility reporting threshold for EPA's 40 C.F.R. 98, Subpart W reporting rule.</t>
  </si>
  <si>
    <t>1.2.1</t>
  </si>
  <si>
    <r>
      <t xml:space="preserve">Plastic </t>
    </r>
    <r>
      <rPr>
        <i/>
        <sz val="11"/>
        <color theme="1"/>
        <rFont val="Calibri"/>
        <family val="2"/>
        <scheme val="minor"/>
      </rPr>
      <t>(miles)</t>
    </r>
  </si>
  <si>
    <t>1.2.2</t>
  </si>
  <si>
    <r>
      <t xml:space="preserve">Cathodically Protected Steel - Bare &amp; Coated </t>
    </r>
    <r>
      <rPr>
        <i/>
        <sz val="11"/>
        <color theme="1"/>
        <rFont val="Calibri"/>
        <family val="2"/>
        <scheme val="minor"/>
      </rPr>
      <t>(miles)</t>
    </r>
  </si>
  <si>
    <t>1.2.3</t>
  </si>
  <si>
    <r>
      <t xml:space="preserve">Unprotected Steel - Bare &amp; Coated </t>
    </r>
    <r>
      <rPr>
        <i/>
        <sz val="11"/>
        <color theme="1"/>
        <rFont val="Calibri"/>
        <family val="2"/>
        <scheme val="minor"/>
      </rPr>
      <t>(miles)</t>
    </r>
  </si>
  <si>
    <t>1.2.4</t>
  </si>
  <si>
    <r>
      <t xml:space="preserve">Cast Iron / Wrought Iron - without upgrades </t>
    </r>
    <r>
      <rPr>
        <i/>
        <sz val="11"/>
        <color theme="1"/>
        <rFont val="Calibri"/>
        <family val="2"/>
        <scheme val="minor"/>
      </rPr>
      <t>(miles)</t>
    </r>
  </si>
  <si>
    <r>
      <t xml:space="preserve">Plan/Commitment to Replace / Upgrade Remaining Miles of Distribution Mains </t>
    </r>
    <r>
      <rPr>
        <i/>
        <sz val="11"/>
        <rFont val="Calibri"/>
        <family val="2"/>
        <scheme val="minor"/>
      </rPr>
      <t>(# years to complete)</t>
    </r>
  </si>
  <si>
    <t xml:space="preserve">These metrics should provide the number of years remaining to take out of service, replace or upgrade catholdically unprotected steel mains, and cast iron/wrought iron mains, consistent with applicable state utility commission authorizations. </t>
  </si>
  <si>
    <t>Use this comment area to briefly note the amount of such pipe already taken out of service, replaced or upgraded previously, if available in publically reported sources. Space is provided in Section 3 of the Qualitative tab for longer explanations about answers to quantitative questions.</t>
  </si>
  <si>
    <t>1.3.1</t>
  </si>
  <si>
    <r>
      <t>Unprotected Steel (Bare &amp; Coated) (</t>
    </r>
    <r>
      <rPr>
        <i/>
        <sz val="11"/>
        <color theme="1"/>
        <rFont val="Calibri"/>
        <family val="2"/>
        <scheme val="minor"/>
      </rPr>
      <t># years to complete</t>
    </r>
    <r>
      <rPr>
        <sz val="11"/>
        <color theme="1"/>
        <rFont val="Calibri"/>
        <family val="2"/>
        <scheme val="minor"/>
      </rPr>
      <t>)</t>
    </r>
  </si>
  <si>
    <t>Optional:  # yrs by pipe type.</t>
  </si>
  <si>
    <t>1.3.2</t>
  </si>
  <si>
    <r>
      <t>Cast Iron / Wrought Iron (</t>
    </r>
    <r>
      <rPr>
        <i/>
        <sz val="11"/>
        <color theme="1"/>
        <rFont val="Calibri"/>
        <family val="2"/>
        <scheme val="minor"/>
      </rPr>
      <t># years to complete</t>
    </r>
    <r>
      <rPr>
        <sz val="11"/>
        <color theme="1"/>
        <rFont val="Calibri"/>
        <family val="2"/>
        <scheme val="minor"/>
      </rPr>
      <t>)</t>
    </r>
  </si>
  <si>
    <t xml:space="preserve">Distribution CO2e Fugitive Emissions </t>
  </si>
  <si>
    <r>
      <t xml:space="preserve">CO2e Fugitive Methane Emissions from Gas Distribution Operations </t>
    </r>
    <r>
      <rPr>
        <i/>
        <sz val="11"/>
        <rFont val="Calibri"/>
        <family val="2"/>
        <scheme val="minor"/>
      </rPr>
      <t>(metric tons)</t>
    </r>
  </si>
  <si>
    <r>
      <rPr>
        <u val="single"/>
        <sz val="10"/>
        <rFont val="Calibri"/>
        <family val="2"/>
        <scheme val="minor"/>
      </rPr>
      <t>Fugitive methane</t>
    </r>
    <r>
      <rPr>
        <sz val="10"/>
        <rFont val="Calibri"/>
        <family val="2"/>
        <scheme val="minor"/>
      </rPr>
      <t xml:space="preserve"> emissions (</t>
    </r>
    <r>
      <rPr>
        <u val="single"/>
        <sz val="10"/>
        <rFont val="Calibri"/>
        <family val="2"/>
        <scheme val="minor"/>
      </rPr>
      <t xml:space="preserve">not </t>
    </r>
    <r>
      <rPr>
        <sz val="10"/>
        <rFont val="Calibri"/>
        <family val="2"/>
        <scheme val="minor"/>
      </rPr>
      <t>CO2 combustion emissions) stated as CO2e, as reported to EPA under 40 CFR 98, Subpart W, sections 98.236(q)(3)(ix)(D), 98.236(r)(1)(v), and 98.236(r)(2)(v)(B)</t>
    </r>
    <r>
      <rPr>
        <u val="single"/>
        <sz val="10"/>
        <rFont val="Calibri"/>
        <family val="2"/>
        <scheme val="minor"/>
      </rPr>
      <t xml:space="preserve"> - i.e., this is Subpart W methane emissions as input in row 2.2 below and converted to CO2e here</t>
    </r>
    <r>
      <rPr>
        <sz val="10"/>
        <rFont val="Calibri"/>
        <family val="2"/>
        <scheme val="minor"/>
      </rPr>
      <t xml:space="preserve">.   This metric should include fugitive methane emissions above the reporting threshold for all natural gas local distribution companies (LDCs) held by the Parent Company that are above the LDC Facility reporting threshold for EPA's 40 C.F.R. 98, Subpart W reporting rule.  </t>
    </r>
    <r>
      <rPr>
        <u val="single"/>
        <sz val="10"/>
        <rFont val="Calibri"/>
        <family val="2"/>
        <scheme val="minor"/>
      </rPr>
      <t>Calculated value based on mt CH4 input in the 2.2 (below).</t>
    </r>
  </si>
  <si>
    <t>Use this space to provide brief explanations or additional information.  Some companies with distribution operations in several states may wish to explain if some of their smaller or more rural LDCs are not included because their emissions fall below the Subpart W reporting threshold.</t>
  </si>
  <si>
    <r>
      <t xml:space="preserve">CH4 Fugitive Methane Emissions from Gas Distribution Operations </t>
    </r>
    <r>
      <rPr>
        <i/>
        <sz val="11"/>
        <rFont val="Calibri"/>
        <family val="2"/>
        <scheme val="minor"/>
      </rPr>
      <t>(metric tons)</t>
    </r>
  </si>
  <si>
    <t>INPUT VALUE (total mt CH4) as explained in definition above.  Subpart W input is CH4 (mt).</t>
  </si>
  <si>
    <t>2.2.1</t>
  </si>
  <si>
    <t>CH4 Fugitive Methane Emissions from Gas Distribution Operations (MMSCF/year)</t>
  </si>
  <si>
    <t>Calculated value - formula in cells F36 - R36 per density (kg/scf) in Subpart W</t>
  </si>
  <si>
    <r>
      <t>Annual Natural Gas Throughput from Gas Distribution Operations in thousands of standard cubic feet (</t>
    </r>
    <r>
      <rPr>
        <i/>
        <sz val="11"/>
        <rFont val="Calibri"/>
        <family val="2"/>
        <scheme val="minor"/>
      </rPr>
      <t>Mscf/year</t>
    </r>
    <r>
      <rPr>
        <sz val="11"/>
        <rFont val="Calibri"/>
        <family val="2"/>
        <scheme val="minor"/>
      </rPr>
      <t>)</t>
    </r>
  </si>
  <si>
    <t xml:space="preserve">This metric provides gas throughput from distribution (quantity of natural gas delivered to end users) reported under Subpart W, 40 C.F.R. 98.236(aa)(9)(iv), as reported on the Subpart W e-GRRT integrated reporting form in the “Facility Overview” worksheet  Excel form, Quantity of natural gas delivered to end users (column 4). </t>
  </si>
  <si>
    <r>
      <t xml:space="preserve">Some companies may wish to also provide their throughput emissions number as reported to </t>
    </r>
    <r>
      <rPr>
        <u val="single"/>
        <sz val="10"/>
        <rFont val="Calibri"/>
        <family val="2"/>
        <scheme val="minor"/>
      </rPr>
      <t>EIA</t>
    </r>
    <r>
      <rPr>
        <sz val="10"/>
        <rFont val="Calibri"/>
        <family val="2"/>
        <scheme val="minor"/>
      </rPr>
      <t>.  They could do so in this comment space.</t>
    </r>
  </si>
  <si>
    <t>2.3.1</t>
  </si>
  <si>
    <t>Annual Methane Gas Throughput from Gas Distribution Operations in millions of standard cubic feet (MMscf/year)</t>
  </si>
  <si>
    <t>Calculated value - formula in cells F38 - R38 (assumes 95% methane content in natural gas for Distribution) per Subpart W)</t>
  </si>
  <si>
    <r>
      <t xml:space="preserve">Fugitive Methane Emissions Rate (Percent </t>
    </r>
    <r>
      <rPr>
        <i/>
        <sz val="11"/>
        <rFont val="Calibri"/>
        <family val="2"/>
        <scheme val="minor"/>
      </rPr>
      <t>MMscf of Methane Emissions per MMscf of Methane Throughput</t>
    </r>
    <r>
      <rPr>
        <sz val="11"/>
        <rFont val="Calibri"/>
        <family val="2"/>
        <scheme val="minor"/>
      </rPr>
      <t>)</t>
    </r>
  </si>
  <si>
    <t>Calculated annual metric: (MMSFC methane emissions/MMSCF methane throughput)</t>
  </si>
  <si>
    <t>Natural Gas Transmission and Storage</t>
  </si>
  <si>
    <r>
      <t>All methane leak sources per 98.232 (e) (1-8), (f)(1-8), and (m) are included for Transmission and Storage.  Combustion sources are excluded.  CO</t>
    </r>
    <r>
      <rPr>
        <b/>
        <i/>
        <u val="single"/>
        <vertAlign val="subscript"/>
        <sz val="14"/>
        <rFont val="Calibri"/>
        <family val="2"/>
        <scheme val="minor"/>
      </rPr>
      <t>2</t>
    </r>
    <r>
      <rPr>
        <b/>
        <i/>
        <u val="single"/>
        <sz val="14"/>
        <rFont val="Calibri"/>
        <family val="2"/>
        <scheme val="minor"/>
      </rPr>
      <t xml:space="preserve"> and N</t>
    </r>
    <r>
      <rPr>
        <b/>
        <i/>
        <u val="single"/>
        <vertAlign val="subscript"/>
        <sz val="14"/>
        <rFont val="Calibri"/>
        <family val="2"/>
        <scheme val="minor"/>
      </rPr>
      <t>2</t>
    </r>
    <r>
      <rPr>
        <b/>
        <i/>
        <u val="single"/>
        <sz val="14"/>
        <rFont val="Calibri"/>
        <family val="2"/>
        <scheme val="minor"/>
      </rPr>
      <t>O are excluded.</t>
    </r>
  </si>
  <si>
    <t>Onshore Natural Gas Transmission Compression Methane Emissions</t>
  </si>
  <si>
    <r>
      <t>Fugitive Methane</t>
    </r>
    <r>
      <rPr>
        <sz val="10"/>
        <rFont val="Calibri"/>
        <family val="2"/>
        <scheme val="minor"/>
      </rPr>
      <t xml:space="preserve"> emissions as defined in 40 CFR 98 Sub W Section 232 (e) (1-8), CO2 and N2O emissions are </t>
    </r>
    <r>
      <rPr>
        <u val="single"/>
        <sz val="10"/>
        <rFont val="Calibri"/>
        <family val="2"/>
        <scheme val="minor"/>
      </rPr>
      <t>excluded</t>
    </r>
    <r>
      <rPr>
        <sz val="10"/>
        <rFont val="Calibri"/>
        <family val="2"/>
        <scheme val="minor"/>
      </rPr>
      <t xml:space="preserve"> from this section.</t>
    </r>
  </si>
  <si>
    <t>1.1.1</t>
  </si>
  <si>
    <t>Pneumatic Device Venting (metric tons/year)</t>
  </si>
  <si>
    <t>Value reported using calculation in 40 CFR 98 Sub W Section 236(b)(4)</t>
  </si>
  <si>
    <t>1.1.2</t>
  </si>
  <si>
    <t>Blowdown Vent Stacks (metric tons/year)</t>
  </si>
  <si>
    <t>Value reported using calculation in 40 CFR 98 Sub W Section 236(i)(1)(iii)</t>
  </si>
  <si>
    <t>1.1.3</t>
  </si>
  <si>
    <t>Transmission Storage Tanks (metric tons/year)</t>
  </si>
  <si>
    <t>Value reported using calculation in 40 CFR 98 Sub W Section 236(k)(2)(v)</t>
  </si>
  <si>
    <t>1.1.4</t>
  </si>
  <si>
    <t>Flare Stack Emissions (metric tons/year)</t>
  </si>
  <si>
    <t>Value reported using calculation in 40 CFR 98 Sub W Section 236(n)(11)</t>
  </si>
  <si>
    <t>1.1.5</t>
  </si>
  <si>
    <t>Centrifugal Compressor Venting (metric tons/year)</t>
  </si>
  <si>
    <t>Value reported using calculation in 40 CFR 98 Sub W Section 236(o)(2)(ii)(D)(2)</t>
  </si>
  <si>
    <t>1.1.6</t>
  </si>
  <si>
    <t>Reciprocating Compressor Venting (metric tons/year)</t>
  </si>
  <si>
    <t>Value reported using calculation in 40 CFR 98 Sub W Section 236(p)(2)(ii)(D)(2)</t>
  </si>
  <si>
    <t>1.1.7</t>
  </si>
  <si>
    <t>Equipment leaks from valves, connectors, open ended lines, pressure relief valves, and meters  (metric tons/year)</t>
  </si>
  <si>
    <t>Value reported using calculation in 40 CFR 98 Sub W Section 236(q)(2)(v)</t>
  </si>
  <si>
    <t>1.1.8</t>
  </si>
  <si>
    <t>Other Leaks (metric tons/year)</t>
  </si>
  <si>
    <t>Total Transmission Compression Methane Emissions (metric tons/year)</t>
  </si>
  <si>
    <t>Total Transmission Compression Methane Emissions (CO2e/year)</t>
  </si>
  <si>
    <t>Total Transmission Compression Methane Emissions (MSCF/year)</t>
  </si>
  <si>
    <t>Density of Methane = 0.0192 kg/ft3 per 40 CFR Sub W EQ. W-36</t>
  </si>
  <si>
    <t>Underground Natural Gas Storage Methane Emissions</t>
  </si>
  <si>
    <r>
      <t>Fugitive Methane</t>
    </r>
    <r>
      <rPr>
        <sz val="10"/>
        <rFont val="Calibri"/>
        <family val="2"/>
        <scheme val="minor"/>
      </rPr>
      <t xml:space="preserve"> emissions as defined in 40 CFR 98 Sub W Section 232 (f) (1-8), CO2 and N2O emissions are </t>
    </r>
    <r>
      <rPr>
        <u val="single"/>
        <sz val="10"/>
        <rFont val="Calibri"/>
        <family val="2"/>
        <scheme val="minor"/>
      </rPr>
      <t>excluded</t>
    </r>
    <r>
      <rPr>
        <sz val="10"/>
        <rFont val="Calibri"/>
        <family val="2"/>
        <scheme val="minor"/>
      </rPr>
      <t xml:space="preserve"> from this section.</t>
    </r>
  </si>
  <si>
    <t>2.1.1</t>
  </si>
  <si>
    <t>2.1.2</t>
  </si>
  <si>
    <t>2.1.3</t>
  </si>
  <si>
    <t>2.1.4</t>
  </si>
  <si>
    <t>2.1.5</t>
  </si>
  <si>
    <t>2.1.6</t>
  </si>
  <si>
    <t>Other Equipment Leaks (metric tons/year)</t>
  </si>
  <si>
    <t>2.1.7</t>
  </si>
  <si>
    <t>Equipment leaks from valves, connectors, open-ended lines, and pressure relief valves associated with storage wellheads (metric tons/year)</t>
  </si>
  <si>
    <t>2.1.8</t>
  </si>
  <si>
    <t>Other equipment leaks from components associated with storage wellheads (metric tons/year)</t>
  </si>
  <si>
    <t>Value reported using calculation in 40 CFR 98 Sub W Section 232(q)(2)(v)</t>
  </si>
  <si>
    <t>Total Storage Compression Methane Emissions (metric tons/year)</t>
  </si>
  <si>
    <t>Total Storage Compression Methane Emissions (CO2e/year)</t>
  </si>
  <si>
    <t>Total Storage Compression Methane Emissions (MSCF/year)</t>
  </si>
  <si>
    <t>Onshore Natural Gas Transmission Pipeline Blowdowns</t>
  </si>
  <si>
    <r>
      <t>Blowdown vent stacks for onshore transmission pipeline</t>
    </r>
    <r>
      <rPr>
        <sz val="10"/>
        <rFont val="Calibri"/>
        <family val="2"/>
        <scheme val="minor"/>
      </rPr>
      <t xml:space="preserve"> as defined in 40 CFR 98 Sub W Section 232 (m), CO2 and N2O emissions are </t>
    </r>
    <r>
      <rPr>
        <u val="single"/>
        <sz val="10"/>
        <rFont val="Calibri"/>
        <family val="2"/>
        <scheme val="minor"/>
      </rPr>
      <t>excluded</t>
    </r>
    <r>
      <rPr>
        <sz val="10"/>
        <rFont val="Calibri"/>
        <family val="2"/>
        <scheme val="minor"/>
      </rPr>
      <t xml:space="preserve"> from this section.</t>
    </r>
  </si>
  <si>
    <t>Transmission Pipeline Blowdown Vent Stacks (metric tons/year)</t>
  </si>
  <si>
    <t>Value reported using calculation in 40 CFR 98 Sub W Section 232(i)(3)(ii)</t>
  </si>
  <si>
    <t>Transmission Pipeline Blowdown Vent Stacks (CO2e/year)</t>
  </si>
  <si>
    <t>Transmission Pipeline Blowdown Vent Stacks (MSCF/year)</t>
  </si>
  <si>
    <r>
      <t xml:space="preserve">Other Non-Sub W Emissions Data </t>
    </r>
    <r>
      <rPr>
        <b/>
        <sz val="11"/>
        <color rgb="FFFF0000"/>
        <rFont val="Calibri"/>
        <family val="2"/>
        <scheme val="minor"/>
      </rPr>
      <t>(OPTIONAL)</t>
    </r>
  </si>
  <si>
    <r>
      <rPr>
        <sz val="10"/>
        <color rgb="FFFF0000"/>
        <rFont val="Calibri"/>
        <family val="2"/>
        <scheme val="minor"/>
      </rPr>
      <t>(OPTIONAL)</t>
    </r>
    <r>
      <rPr>
        <sz val="10"/>
        <rFont val="Calibri"/>
        <family val="2"/>
        <scheme val="minor"/>
      </rPr>
      <t xml:space="preserve"> If desired, report additional sources required by ONE Future include dehydrator vents, storage station venting transmission pipeline leaks, and storage tank methane.</t>
    </r>
  </si>
  <si>
    <t xml:space="preserve">Use this space to provide brief explanations or additional information.  </t>
  </si>
  <si>
    <t>Total Methane Emissions from additional sources not recognized by 40 CFR 98 Subpart W (metric tons/year)</t>
  </si>
  <si>
    <t>Total Methane Emissions from additional sources not recognized by 40 CFR 98 Subpart W (CO2e/year)</t>
  </si>
  <si>
    <t>Total Methane Emissions from additional sources not recognized by 40 CFR 98 Subpart W (MSCF/year)</t>
  </si>
  <si>
    <t>Summary and Metrics</t>
  </si>
  <si>
    <t>Total Transmission and Storage Methane Emissions (MMSCF/year)</t>
  </si>
  <si>
    <t>Annual Natural Gas Throughput from Gas Transmission and Storage Operations (MSCF/year)</t>
  </si>
  <si>
    <t>DOE EIA 176 throughput or reference for other throughput selected</t>
  </si>
  <si>
    <t>Use this space provided to note source of throughput value if not EIA 176</t>
  </si>
  <si>
    <t>Annual Methane Gas Throughput from Gas Transmission and Storage Operations (MMSCF/year)</t>
  </si>
  <si>
    <t>Methane content in natural gas equals 95% based on 40 CFR 98 Sub W 233(u)(2)(vii)</t>
  </si>
  <si>
    <t>Methane Emissions Intensity Metric (Percent MMscf of Methane Emissions per MMscf of Methane Throughput)</t>
  </si>
  <si>
    <t>Emissions Year:</t>
  </si>
  <si>
    <t>Entity:  [Parent Company]</t>
  </si>
  <si>
    <t>Generation</t>
  </si>
  <si>
    <t>CO2 Emissions</t>
  </si>
  <si>
    <t>CO2 Emissions Intensity</t>
  </si>
  <si>
    <t>CO2e Emissions</t>
  </si>
  <si>
    <t>CO2e Emissions Intensity</t>
  </si>
  <si>
    <t xml:space="preserve"> (Net MWh)</t>
  </si>
  <si>
    <t xml:space="preserve"> (MT)</t>
  </si>
  <si>
    <t>(MT/Net MWh)</t>
  </si>
  <si>
    <r>
      <t>Owned Generation Reporting Option ("Option A")</t>
    </r>
    <r>
      <rPr>
        <sz val="11"/>
        <color theme="1"/>
        <rFont val="Calibri"/>
        <family val="2"/>
        <scheme val="minor"/>
      </rPr>
      <t xml:space="preserve"> (1) (2)</t>
    </r>
  </si>
  <si>
    <t>Total Owned Generation</t>
  </si>
  <si>
    <t>Coal</t>
  </si>
  <si>
    <t>Gas</t>
  </si>
  <si>
    <t>Oil</t>
  </si>
  <si>
    <t>Hydro</t>
  </si>
  <si>
    <t>Biomass</t>
  </si>
  <si>
    <t>Other Renewable (e.g., geothermal, etc.)</t>
  </si>
  <si>
    <t>Other (e.g., waste)</t>
  </si>
  <si>
    <t>Total - Owned Generation</t>
  </si>
  <si>
    <t>Owned Generation and Purchased Power Reporting Option ("Option B")</t>
  </si>
  <si>
    <r>
      <rPr>
        <u val="single"/>
        <sz val="10"/>
        <color theme="1"/>
        <rFont val="Arial"/>
        <family val="2"/>
      </rPr>
      <t>Total Owned Generation</t>
    </r>
    <r>
      <rPr>
        <sz val="11"/>
        <color theme="1"/>
        <rFont val="Calibri"/>
        <family val="2"/>
        <scheme val="minor"/>
      </rPr>
      <t xml:space="preserve"> (1) (2) </t>
    </r>
  </si>
  <si>
    <t xml:space="preserve"> </t>
  </si>
  <si>
    <t xml:space="preserve">   </t>
  </si>
  <si>
    <r>
      <t>Purchased Generation</t>
    </r>
    <r>
      <rPr>
        <sz val="11"/>
        <color theme="1"/>
        <rFont val="Calibri"/>
        <family val="2"/>
        <scheme val="minor"/>
      </rPr>
      <t xml:space="preserve"> (3) </t>
    </r>
  </si>
  <si>
    <t>Market Purchases</t>
  </si>
  <si>
    <t>Total - Purchased Generation</t>
  </si>
  <si>
    <t>Total - Owned and Purchased Generation</t>
  </si>
  <si>
    <r>
      <t>Non-Generation CO2e Emissions of Sulfur Hexafluoride (SF6)</t>
    </r>
    <r>
      <rPr>
        <sz val="10"/>
        <color theme="1"/>
        <rFont val="Arial"/>
        <family val="2"/>
      </rPr>
      <t xml:space="preserve"> (4)</t>
    </r>
  </si>
  <si>
    <t>Total CO2e emissions of SF6 (lbs)</t>
  </si>
  <si>
    <t>Leak rate of CO2e emissions of SF6 (lbs/Net Mwh)</t>
  </si>
  <si>
    <t>Generation and emissions are adjusted for equity ownership share to reflect the percentage of output owned</t>
  </si>
  <si>
    <t>by reporting entity.</t>
  </si>
  <si>
    <t>As reported to EPA under the mandatory GHG Reporting Protocols (40 CFR Part 98, Subparts C and D)</t>
  </si>
  <si>
    <t>Purchased power emissions should be calculated using the most relevant and accurate method:</t>
  </si>
  <si>
    <t>Direct emissions data as reported to EPA for direct purchases, such as PPAs</t>
  </si>
  <si>
    <t>Use applicable system average emissions rate for market purchases where emissions are unknown</t>
  </si>
  <si>
    <r>
      <t xml:space="preserve"> (</t>
    </r>
    <r>
      <rPr>
        <i/>
        <sz val="10"/>
        <color theme="1"/>
        <rFont val="Arial"/>
        <family val="2"/>
      </rPr>
      <t>please specify which rate was used in the calculation</t>
    </r>
    <r>
      <rPr>
        <sz val="11"/>
        <color theme="1"/>
        <rFont val="Calibri"/>
        <family val="2"/>
        <scheme val="minor"/>
      </rPr>
      <t>):</t>
    </r>
  </si>
  <si>
    <t>ISO/RTO-level emission factors</t>
  </si>
  <si>
    <t>Climate Registry emission factors</t>
  </si>
  <si>
    <t>E-Grid emission factors</t>
  </si>
  <si>
    <t>Power purchases that require the use of different emissions factors should be listed separately</t>
  </si>
  <si>
    <t xml:space="preserve">As reported to EPA under the mandatory GHG Reporting Protocols (40 CFR Part 98, Subpart DD).  </t>
  </si>
  <si>
    <t>If not required to report, leave blank.</t>
  </si>
  <si>
    <r>
      <t>CO</t>
    </r>
    <r>
      <rPr>
        <vertAlign val="subscript"/>
        <sz val="10"/>
        <color theme="1"/>
        <rFont val="Arial"/>
        <family val="2"/>
      </rPr>
      <t>2</t>
    </r>
    <r>
      <rPr>
        <sz val="11"/>
        <color theme="1"/>
        <rFont val="Calibri"/>
        <family val="2"/>
        <scheme val="minor"/>
      </rPr>
      <t xml:space="preserve">e is calculated using the following global warming potentials (GWPs) from the IPCC Fourth Assessment Report:  </t>
    </r>
  </si>
  <si>
    <r>
      <t>CO</t>
    </r>
    <r>
      <rPr>
        <vertAlign val="subscript"/>
        <sz val="10"/>
        <color theme="1"/>
        <rFont val="Arial"/>
        <family val="2"/>
      </rPr>
      <t>2</t>
    </r>
    <r>
      <rPr>
        <sz val="11"/>
        <color theme="1"/>
        <rFont val="Calibri"/>
        <family val="2"/>
        <scheme val="minor"/>
      </rPr>
      <t xml:space="preserve"> = 1</t>
    </r>
  </si>
  <si>
    <r>
      <t>CH</t>
    </r>
    <r>
      <rPr>
        <vertAlign val="subscript"/>
        <sz val="10"/>
        <color theme="1"/>
        <rFont val="Arial"/>
        <family val="2"/>
      </rPr>
      <t>4</t>
    </r>
    <r>
      <rPr>
        <sz val="11"/>
        <color theme="1"/>
        <rFont val="Calibri"/>
        <family val="2"/>
        <scheme val="minor"/>
      </rPr>
      <t xml:space="preserve"> = 25</t>
    </r>
  </si>
  <si>
    <r>
      <t>N</t>
    </r>
    <r>
      <rPr>
        <vertAlign val="subscript"/>
        <sz val="10"/>
        <color theme="1"/>
        <rFont val="Arial"/>
        <family val="2"/>
      </rPr>
      <t>2</t>
    </r>
    <r>
      <rPr>
        <sz val="11"/>
        <color theme="1"/>
        <rFont val="Calibri"/>
        <family val="2"/>
        <scheme val="minor"/>
      </rPr>
      <t>O = 298</t>
    </r>
  </si>
  <si>
    <r>
      <t>SF</t>
    </r>
    <r>
      <rPr>
        <vertAlign val="subscript"/>
        <sz val="10"/>
        <color theme="1"/>
        <rFont val="Arial"/>
        <family val="2"/>
      </rPr>
      <t>6</t>
    </r>
    <r>
      <rPr>
        <sz val="11"/>
        <color theme="1"/>
        <rFont val="Calibri"/>
        <family val="2"/>
        <scheme val="minor"/>
      </rPr>
      <t xml:space="preserve"> = 22,800</t>
    </r>
  </si>
  <si>
    <t>Criteria Emissions Reporting Worksheet</t>
  </si>
  <si>
    <t xml:space="preserve">Care should be taken to remove this Criteria Worksheet before publishing the native Excel file for investor use. </t>
  </si>
  <si>
    <r>
      <t>Generation-related Criteria Emissions</t>
    </r>
    <r>
      <rPr>
        <sz val="11"/>
        <color theme="1"/>
        <rFont val="Calibri"/>
        <family val="2"/>
        <scheme val="minor"/>
      </rPr>
      <t xml:space="preserve"> (1)</t>
    </r>
  </si>
  <si>
    <t>NOx Emissions</t>
  </si>
  <si>
    <t>NOx Emissions Intensity</t>
  </si>
  <si>
    <t>SO2 Emissions</t>
  </si>
  <si>
    <t>SO2 Emissions Intensity</t>
  </si>
  <si>
    <t>Hg Emissions</t>
  </si>
  <si>
    <t>Hg Emissions Intensity</t>
  </si>
  <si>
    <r>
      <rPr>
        <u val="single"/>
        <sz val="10"/>
        <color theme="1"/>
        <rFont val="Arial"/>
        <family val="2"/>
      </rPr>
      <t>Owned Generation</t>
    </r>
    <r>
      <rPr>
        <sz val="11"/>
        <color theme="1"/>
        <rFont val="Calibri"/>
        <family val="2"/>
        <scheme val="minor"/>
      </rPr>
      <t xml:space="preserve"> (2)</t>
    </r>
  </si>
  <si>
    <t xml:space="preserve"> (kg)</t>
  </si>
  <si>
    <t>(kg/Net MWh)</t>
  </si>
  <si>
    <t>Purchased Generation</t>
  </si>
  <si>
    <r>
      <t>Please specify below the generation basis for calculating SO2,</t>
    </r>
    <r>
      <rPr>
        <sz val="11"/>
        <color theme="1"/>
        <rFont val="Calibri"/>
        <family val="2"/>
        <scheme val="minor"/>
      </rPr>
      <t xml:space="preserve"> NOx, and Hg emissions and intensity.</t>
    </r>
  </si>
  <si>
    <t>____    Fossil fuel generation only</t>
  </si>
  <si>
    <t>____   Total system generation</t>
  </si>
  <si>
    <t>____   Other (please specify)</t>
  </si>
  <si>
    <t xml:space="preserve"> by reporting entity.</t>
  </si>
  <si>
    <t>Total</t>
  </si>
  <si>
    <t>Other: Other (please specify in notes)</t>
  </si>
  <si>
    <t>Consolidated Edison Company of New York (CECONY), Orange &amp; Rockland Utilities (O&amp;R), Con Edison Clean Energy Businesses (CEBs), Con Edison Transmission (CET)</t>
  </si>
  <si>
    <t>Number of Gas Distribution Customers (in millions) (CECONY)</t>
  </si>
  <si>
    <t>Number of Gas Distribution Customers (in millions) (O&amp;R)</t>
  </si>
  <si>
    <t>Unknown</t>
  </si>
  <si>
    <r>
      <t xml:space="preserve">Plastic </t>
    </r>
    <r>
      <rPr>
        <i/>
        <sz val="11"/>
        <color rgb="FF000000"/>
        <rFont val="Calibri"/>
        <family val="2"/>
        <scheme val="minor"/>
      </rPr>
      <t>(miles)</t>
    </r>
    <r>
      <rPr>
        <sz val="11"/>
        <color rgb="FF000000"/>
        <rFont val="Calibri"/>
        <family val="2"/>
        <scheme val="minor"/>
      </rPr>
      <t xml:space="preserve"> (CECONY)</t>
    </r>
  </si>
  <si>
    <t xml:space="preserve">    Future year projection based off current rate case agreed upon main replacement and subject to change </t>
  </si>
  <si>
    <r>
      <t xml:space="preserve">Plastic </t>
    </r>
    <r>
      <rPr>
        <i/>
        <sz val="11"/>
        <color rgb="FF000000"/>
        <rFont val="Calibri"/>
        <family val="2"/>
        <scheme val="minor"/>
      </rPr>
      <t>(miles)</t>
    </r>
    <r>
      <rPr>
        <sz val="11"/>
        <color rgb="FF000000"/>
        <rFont val="Calibri"/>
        <family val="2"/>
        <scheme val="minor"/>
      </rPr>
      <t xml:space="preserve"> (O&amp;R)</t>
    </r>
  </si>
  <si>
    <r>
      <t xml:space="preserve">Cathodically Protected Steel - Bare &amp; Coated </t>
    </r>
    <r>
      <rPr>
        <i/>
        <sz val="11"/>
        <color rgb="FF000000"/>
        <rFont val="Calibri"/>
        <family val="2"/>
        <scheme val="minor"/>
      </rPr>
      <t>(miles)</t>
    </r>
    <r>
      <rPr>
        <sz val="11"/>
        <color rgb="FF000000"/>
        <rFont val="Calibri"/>
        <family val="2"/>
        <scheme val="minor"/>
      </rPr>
      <t xml:space="preserve"> (CECONY)</t>
    </r>
  </si>
  <si>
    <r>
      <t xml:space="preserve">Cathodically Protected Steel - Bare &amp; Coated </t>
    </r>
    <r>
      <rPr>
        <i/>
        <sz val="11"/>
        <color rgb="FF000000"/>
        <rFont val="Calibri"/>
        <family val="2"/>
        <scheme val="minor"/>
      </rPr>
      <t>(miles)</t>
    </r>
    <r>
      <rPr>
        <sz val="11"/>
        <color rgb="FF000000"/>
        <rFont val="Calibri"/>
        <family val="2"/>
        <scheme val="minor"/>
      </rPr>
      <t xml:space="preserve"> (O&amp;R)</t>
    </r>
  </si>
  <si>
    <r>
      <rPr>
        <sz val="11"/>
        <color rgb="FF000000"/>
        <rFont val="Calibri"/>
        <family val="2"/>
        <scheme val="minor"/>
      </rPr>
      <t xml:space="preserve">Unprotected Steel - Bare &amp; Coated </t>
    </r>
    <r>
      <rPr>
        <i/>
        <sz val="11"/>
        <color rgb="FF000000"/>
        <rFont val="Calibri"/>
        <family val="2"/>
        <scheme val="minor"/>
      </rPr>
      <t>(miles)</t>
    </r>
    <r>
      <rPr>
        <sz val="11"/>
        <color rgb="FF000000"/>
        <rFont val="Calibri"/>
        <family val="2"/>
        <scheme val="minor"/>
      </rPr>
      <t xml:space="preserve"> (CECONY)</t>
    </r>
  </si>
  <si>
    <r>
      <t xml:space="preserve">Unprotected Steel - Bare &amp; Coated </t>
    </r>
    <r>
      <rPr>
        <i/>
        <sz val="11"/>
        <color rgb="FF000000"/>
        <rFont val="Calibri"/>
        <family val="2"/>
        <scheme val="minor"/>
      </rPr>
      <t>(miles)</t>
    </r>
    <r>
      <rPr>
        <sz val="11"/>
        <color rgb="FF000000"/>
        <rFont val="Calibri"/>
        <family val="2"/>
        <scheme val="minor"/>
      </rPr>
      <t xml:space="preserve"> (O&amp;R)</t>
    </r>
  </si>
  <si>
    <r>
      <t xml:space="preserve">Cast Iron / Wrought Iron - without upgrades </t>
    </r>
    <r>
      <rPr>
        <i/>
        <sz val="11"/>
        <color rgb="FF000000"/>
        <rFont val="Calibri"/>
        <family val="2"/>
        <scheme val="minor"/>
      </rPr>
      <t>(miles)</t>
    </r>
    <r>
      <rPr>
        <sz val="11"/>
        <color rgb="FF000000"/>
        <rFont val="Calibri"/>
        <family val="2"/>
        <scheme val="minor"/>
      </rPr>
      <t xml:space="preserve"> (CECONY)</t>
    </r>
  </si>
  <si>
    <r>
      <t xml:space="preserve">Cast Iron / Wrought Iron - without upgrades </t>
    </r>
    <r>
      <rPr>
        <i/>
        <sz val="11"/>
        <color rgb="FF000000"/>
        <rFont val="Calibri"/>
        <family val="2"/>
        <scheme val="minor"/>
      </rPr>
      <t>(miles)</t>
    </r>
    <r>
      <rPr>
        <sz val="11"/>
        <color rgb="FF000000"/>
        <rFont val="Calibri"/>
        <family val="2"/>
        <scheme val="minor"/>
      </rPr>
      <t xml:space="preserve"> (O&amp;R)</t>
    </r>
  </si>
  <si>
    <r>
      <t xml:space="preserve">Plan/Commitment to Replace / Upgrade Remaining Miles of Distribution Mains </t>
    </r>
    <r>
      <rPr>
        <b/>
        <i/>
        <sz val="11"/>
        <rFont val="Calibri"/>
        <family val="2"/>
        <scheme val="minor"/>
      </rPr>
      <t>(# years to complete)</t>
    </r>
  </si>
  <si>
    <r>
      <t>Unprotected Steel (Bare &amp; Coated) (</t>
    </r>
    <r>
      <rPr>
        <i/>
        <sz val="11"/>
        <color rgb="FF000000"/>
        <rFont val="Calibri"/>
        <family val="2"/>
        <scheme val="minor"/>
      </rPr>
      <t># years to complete</t>
    </r>
    <r>
      <rPr>
        <sz val="11"/>
        <color rgb="FF000000"/>
        <rFont val="Calibri"/>
        <family val="2"/>
        <scheme val="minor"/>
      </rPr>
      <t>) (CECONY)</t>
    </r>
  </si>
  <si>
    <r>
      <t>Unprotected Steel (Bare &amp; Coated) (</t>
    </r>
    <r>
      <rPr>
        <i/>
        <sz val="11"/>
        <color rgb="FF000000"/>
        <rFont val="Calibri"/>
        <family val="2"/>
        <scheme val="minor"/>
      </rPr>
      <t># years to complete</t>
    </r>
    <r>
      <rPr>
        <sz val="11"/>
        <color rgb="FF000000"/>
        <rFont val="Calibri"/>
        <family val="2"/>
        <scheme val="minor"/>
      </rPr>
      <t>) (O&amp;R)</t>
    </r>
  </si>
  <si>
    <r>
      <t>Cast Iron / Wrought Iron (</t>
    </r>
    <r>
      <rPr>
        <i/>
        <sz val="11"/>
        <color rgb="FF000000"/>
        <rFont val="Calibri"/>
        <family val="2"/>
        <scheme val="minor"/>
      </rPr>
      <t># years to complete</t>
    </r>
    <r>
      <rPr>
        <sz val="11"/>
        <color rgb="FF000000"/>
        <rFont val="Calibri"/>
        <family val="2"/>
        <scheme val="minor"/>
      </rPr>
      <t>) (CECONY)</t>
    </r>
  </si>
  <si>
    <r>
      <t>Cast Iron / Wrought Iron (</t>
    </r>
    <r>
      <rPr>
        <i/>
        <sz val="11"/>
        <color rgb="FF000000"/>
        <rFont val="Calibri"/>
        <family val="2"/>
        <scheme val="minor"/>
      </rPr>
      <t># years to complete</t>
    </r>
    <r>
      <rPr>
        <sz val="11"/>
        <color rgb="FF000000"/>
        <rFont val="Calibri"/>
        <family val="2"/>
        <scheme val="minor"/>
      </rPr>
      <t>) (O&amp;R)</t>
    </r>
  </si>
  <si>
    <r>
      <t xml:space="preserve">CO2e Fugitive Methane Emissions from Gas Distribution Operations </t>
    </r>
    <r>
      <rPr>
        <i/>
        <sz val="11"/>
        <rFont val="Calibri"/>
        <family val="2"/>
        <scheme val="minor"/>
      </rPr>
      <t>(metric tons)</t>
    </r>
    <r>
      <rPr>
        <sz val="11"/>
        <rFont val="Calibri"/>
        <family val="2"/>
        <scheme val="minor"/>
      </rPr>
      <t xml:space="preserve"> (CECONY)</t>
    </r>
  </si>
  <si>
    <r>
      <t>Fugitive methane</t>
    </r>
    <r>
      <rPr>
        <sz val="10"/>
        <rFont val="Calibri"/>
        <family val="2"/>
        <scheme val="minor"/>
      </rPr>
      <t xml:space="preserve"> emissions (</t>
    </r>
    <r>
      <rPr>
        <u val="single"/>
        <sz val="10"/>
        <rFont val="Calibri"/>
        <family val="2"/>
        <scheme val="minor"/>
      </rPr>
      <t xml:space="preserve">not </t>
    </r>
    <r>
      <rPr>
        <sz val="10"/>
        <rFont val="Calibri"/>
        <family val="2"/>
        <scheme val="minor"/>
      </rPr>
      <t>CO2 combustion emissions) stated as CO2e, as reported to EPA under 40 CFR 98, Subpart W, sections 98.236(q)(3)(ix)(D), 98.236(r)(1)(v), and 98.236(r)(2)(v)(B)</t>
    </r>
    <r>
      <rPr>
        <u val="single"/>
        <sz val="10"/>
        <rFont val="Calibri"/>
        <family val="2"/>
        <scheme val="minor"/>
      </rPr>
      <t xml:space="preserve"> - i.e., this is Subpart W methane emissions as input in row 2.2 below and converted to CO2e here</t>
    </r>
    <r>
      <rPr>
        <sz val="10"/>
        <rFont val="Calibri"/>
        <family val="2"/>
        <scheme val="minor"/>
      </rPr>
      <t xml:space="preserve">.   This metric should include fugitive methane emissions above the reporting threshold for all natural gas local distribution companies (LDCs) held by the Parent Company that are above the LDC Facility reporting threshold for EPA's 40 C.F.R. 98, Subpart W reporting rule.  </t>
    </r>
    <r>
      <rPr>
        <u val="single"/>
        <sz val="10"/>
        <rFont val="Calibri"/>
        <family val="2"/>
        <scheme val="minor"/>
      </rPr>
      <t>Calculated value based on mt CH4 input in the 2.2 (below).</t>
    </r>
  </si>
  <si>
    <r>
      <t xml:space="preserve">CO2e Fugitive Methane Emissions from Gas Distribution Operations </t>
    </r>
    <r>
      <rPr>
        <i/>
        <sz val="11"/>
        <rFont val="Calibri"/>
        <family val="2"/>
        <scheme val="minor"/>
      </rPr>
      <t>(metric tons)</t>
    </r>
    <r>
      <rPr>
        <sz val="11"/>
        <rFont val="Calibri"/>
        <family val="2"/>
        <scheme val="minor"/>
      </rPr>
      <t xml:space="preserve"> (O&amp;R)</t>
    </r>
  </si>
  <si>
    <r>
      <t xml:space="preserve">CH4 Fugitive Methane Emissions from Gas Distribution Operations </t>
    </r>
    <r>
      <rPr>
        <i/>
        <sz val="11"/>
        <rFont val="Calibri"/>
        <family val="2"/>
        <scheme val="minor"/>
      </rPr>
      <t>(metric tons)</t>
    </r>
    <r>
      <rPr>
        <sz val="11"/>
        <rFont val="Calibri"/>
        <family val="2"/>
        <scheme val="minor"/>
      </rPr>
      <t xml:space="preserve"> (CECONY)</t>
    </r>
  </si>
  <si>
    <r>
      <t xml:space="preserve">CH4 Fugitive Methane Emissions from Gas Distribution Operations </t>
    </r>
    <r>
      <rPr>
        <i/>
        <sz val="11"/>
        <rFont val="Calibri"/>
        <family val="2"/>
        <scheme val="minor"/>
      </rPr>
      <t>(metric tons)</t>
    </r>
    <r>
      <rPr>
        <sz val="11"/>
        <rFont val="Calibri"/>
        <family val="2"/>
        <scheme val="minor"/>
      </rPr>
      <t xml:space="preserve"> (O&amp;R)</t>
    </r>
  </si>
  <si>
    <t>CH4 Fugitive Methane Emissions from Gas Distribution Operations (MMSCF/year) (CECONY)</t>
  </si>
  <si>
    <t>CH4 Fugitive Methane Emissions from Gas Distribution Operations (MMSCF/year) (O&amp;R)</t>
  </si>
  <si>
    <r>
      <t>Annual Natural Gas Throughput from Gas Distribution Operations in thousands of standard cubic feet (</t>
    </r>
    <r>
      <rPr>
        <i/>
        <sz val="11"/>
        <rFont val="Calibri"/>
        <family val="2"/>
        <scheme val="minor"/>
      </rPr>
      <t>Mscf/year</t>
    </r>
    <r>
      <rPr>
        <sz val="11"/>
        <rFont val="Calibri"/>
        <family val="2"/>
        <scheme val="minor"/>
      </rPr>
      <t>) (CECONY)</t>
    </r>
  </si>
  <si>
    <r>
      <rPr>
        <sz val="11"/>
        <color rgb="FF000000"/>
        <rFont val="Calibri"/>
        <family val="2"/>
        <scheme val="minor"/>
      </rPr>
      <t>Annual Natural Gas Throughput from Gas Distribution Operations in thousands of standard cubic feet (</t>
    </r>
    <r>
      <rPr>
        <i/>
        <sz val="11"/>
        <color rgb="FF000000"/>
        <rFont val="Calibri"/>
        <family val="2"/>
        <scheme val="minor"/>
      </rPr>
      <t>Mscf/year</t>
    </r>
    <r>
      <rPr>
        <sz val="11"/>
        <color rgb="FF000000"/>
        <rFont val="Calibri"/>
        <family val="2"/>
        <scheme val="minor"/>
      </rPr>
      <t>) (O&amp;R)</t>
    </r>
  </si>
  <si>
    <t>Annual Methane Gas Throughput from Gas Distribution Operations in millions of standard cubic feet (MMscf/year)(CECONY)</t>
  </si>
  <si>
    <t>Annual Methane Gas Throughput from Gas Distribution Operations in millions of standard cubic feet (MMscf/year)(O&amp;R)</t>
  </si>
  <si>
    <t>Fugitive Methane Emissions Rate (Percent MMscf of Methane Emissions per MMscf of Methane Throughput) (CECONY)</t>
  </si>
  <si>
    <t>Fugitive Methane Emissions Rate (Percent MMscf of Methane Emissions per MMscf of Methane Throughput) (O&amp;R)</t>
  </si>
  <si>
    <t>Not reported. Facilities are below the EPA Subpart W threshold.</t>
  </si>
  <si>
    <r>
      <t>Fugitive Methane</t>
    </r>
    <r>
      <rPr>
        <sz val="10"/>
        <rFont val="Calibri"/>
        <family val="2"/>
        <scheme val="minor"/>
      </rPr>
      <t xml:space="preserve"> emissions as defined in 40 CFR 98 Sub W Section 232 (e) (1-8), CO2 and N2O emissions are excluded from this section.</t>
    </r>
  </si>
  <si>
    <r>
      <t>Fugitive Methane</t>
    </r>
    <r>
      <rPr>
        <sz val="10"/>
        <rFont val="Calibri"/>
        <family val="2"/>
        <scheme val="minor"/>
      </rPr>
      <t xml:space="preserve"> emissions as defined in 40 CFR 98 Sub W Section 232 (f) (1-8), CO2 and N2O emissions are excluded from this section.</t>
    </r>
  </si>
  <si>
    <r>
      <t>Blowdown vent stacks for onshore transmission pipeline</t>
    </r>
    <r>
      <rPr>
        <sz val="10"/>
        <rFont val="Calibri"/>
        <family val="2"/>
        <scheme val="minor"/>
      </rPr>
      <t xml:space="preserve"> as defined in 40 CFR 98 Sub W Section 232 (m), CO2 and N2O emissions are excluded from this section.</t>
    </r>
  </si>
  <si>
    <t>EIA 176 throughput or other reference for other throughput selected</t>
  </si>
  <si>
    <t>Natural Gas Gathering and Boosting</t>
  </si>
  <si>
    <t>METHANE EMISSIONS</t>
  </si>
  <si>
    <t>Gathering and Boosting Pipelines, Blow Down Volumes, and Emissions</t>
  </si>
  <si>
    <r>
      <t xml:space="preserve">Total Miles of Gathering Pipeline Operated by gas utility </t>
    </r>
    <r>
      <rPr>
        <i/>
        <sz val="11"/>
        <rFont val="Calibri"/>
        <family val="2"/>
        <scheme val="minor"/>
      </rPr>
      <t>(miles)</t>
    </r>
  </si>
  <si>
    <r>
      <t xml:space="preserve">Volume of Gathering Pipeline Blow Down Emissions </t>
    </r>
    <r>
      <rPr>
        <i/>
        <sz val="11"/>
        <rFont val="Calibri"/>
        <family val="2"/>
        <scheme val="minor"/>
      </rPr>
      <t>(scf)</t>
    </r>
  </si>
  <si>
    <t xml:space="preserve">This metric is collected to support calculations under EPA 40 CFR 98, Subpart W. </t>
  </si>
  <si>
    <r>
      <t xml:space="preserve">Gathering Pipeline Blow-Down Emissions outside storage and compression facilities </t>
    </r>
    <r>
      <rPr>
        <i/>
        <sz val="11"/>
        <rFont val="Calibri"/>
        <family val="2"/>
        <scheme val="minor"/>
      </rPr>
      <t>(metric tons CO2e)</t>
    </r>
  </si>
  <si>
    <t>CO2e  COMBUSTION EMISSIONS FOR GATHERING &amp; BOOSTING COMPRESSION</t>
  </si>
  <si>
    <r>
      <t xml:space="preserve">CO2e Emissions for Gathering &amp; Boosting Compression Stations </t>
    </r>
    <r>
      <rPr>
        <i/>
        <sz val="11"/>
        <rFont val="Calibri"/>
        <family val="2"/>
        <scheme val="minor"/>
      </rPr>
      <t>(metric tons)</t>
    </r>
  </si>
  <si>
    <t xml:space="preserve">CO2 combustion emissionsas reported to EPA under 40 CFR 98, Subpart C, as directed in Subpart W, 98.232(k).  </t>
  </si>
  <si>
    <t>CONVENTIONAL COMBUSTION EMISSIONS FROM GATHERING &amp; BOOSTING COMPRESSION</t>
  </si>
  <si>
    <t>3.1</t>
  </si>
  <si>
    <t>Emissions reported for all permitted sources (minor or major)</t>
  </si>
  <si>
    <t>The number of permitted sources for conventional emissions may not be the same number of sources reporting under the EPA GHG reporting rule.  Companies may wish to describe which, or how many, sources are included in the conventional pollutants data and whether the CO2e data reported includes all of these sources.</t>
  </si>
  <si>
    <t>3.1.1</t>
  </si>
  <si>
    <r>
      <t xml:space="preserve">NOx </t>
    </r>
    <r>
      <rPr>
        <i/>
        <sz val="11"/>
        <color rgb="FF000000"/>
        <rFont val="Calibri"/>
        <family val="2"/>
        <scheme val="minor"/>
      </rPr>
      <t>( metric tons per year)</t>
    </r>
  </si>
  <si>
    <t>3.1.2</t>
  </si>
  <si>
    <r>
      <t xml:space="preserve">VOC </t>
    </r>
    <r>
      <rPr>
        <i/>
        <sz val="11"/>
        <color rgb="FF000000"/>
        <rFont val="Calibri"/>
        <family val="2"/>
        <scheme val="minor"/>
      </rPr>
      <t>(metric tons per year)</t>
    </r>
  </si>
  <si>
    <t>Reference Section 7 Human Resources in "EEI Metrics" tab / template</t>
  </si>
  <si>
    <t xml:space="preserve">© 2021 American Gas Association.  All rights reserved.  </t>
  </si>
  <si>
    <t>Consolidated Edison Company of New York (CECONY), Orange &amp; Rockland Utilities (O&amp;R), Con Edison Transmission (CET)</t>
  </si>
  <si>
    <t>249,473 metric tons CO2e</t>
  </si>
  <si>
    <t xml:space="preserve">2024 calculations for O&amp;R </t>
  </si>
  <si>
    <t>250,194 metric tons CO2e</t>
  </si>
  <si>
    <t>249,473 metric tons CO2e (Purchased Power)</t>
  </si>
  <si>
    <t>250,194 metric tons CO2e (Purchased Power)</t>
  </si>
  <si>
    <t xml:space="preserve">Reduce fugitive methane emissions from our natural gas delivery system by 85% from 2005 levels by 2040. </t>
  </si>
  <si>
    <r>
      <t>Fugitive methane</t>
    </r>
    <r>
      <rPr>
        <sz val="10"/>
        <rFont val="Calibri"/>
        <family val="2"/>
        <scheme val="minor"/>
      </rPr>
      <t xml:space="preserve"> emissions (</t>
    </r>
    <r>
      <rPr>
        <u val="single"/>
        <sz val="10"/>
        <rFont val="Calibri"/>
        <family val="2"/>
        <scheme val="minor"/>
      </rPr>
      <t xml:space="preserve">not </t>
    </r>
    <r>
      <rPr>
        <sz val="10"/>
        <rFont val="Calibri"/>
        <family val="2"/>
        <scheme val="minor"/>
      </rPr>
      <t>CO2 combustion emissions) stated as CO2e, as reported to EPA under 40 CFR 98, Subpart W, sections 98.236(q)(3)(ix)(D), 98.236(r)(1)(v), and 98.236(r)(2)(v)(B)</t>
    </r>
    <r>
      <rPr>
        <u val="single"/>
        <sz val="10"/>
        <rFont val="Calibri"/>
        <family val="2"/>
        <scheme val="minor"/>
      </rPr>
      <t xml:space="preserve"> - i.e., this is Subpart W methane emissions as input in row 2.2 below and converted to CO2e here</t>
    </r>
    <r>
      <rPr>
        <sz val="10"/>
        <rFont val="Calibri"/>
        <family val="2"/>
        <scheme val="minor"/>
      </rPr>
      <t xml:space="preserve">.   This metric should include fugitive methane emissions above the reporting threshold for all natural gas local distribution companies (LDCs) held by the Parent Company that are above the LDC Facility reporting threshold for EPA's 40 C.F.R. 98, Subpart W reporting rule.  </t>
    </r>
    <r>
      <rPr>
        <u val="single"/>
        <sz val="10"/>
        <rFont val="Calibri"/>
        <family val="2"/>
        <scheme val="minor"/>
      </rPr>
      <t xml:space="preserve">Calculated value based on mt CH4 input in the 2.2 (below).
</t>
    </r>
    <r>
      <rPr>
        <sz val="10"/>
        <rFont val="Calibri"/>
        <family val="2"/>
        <scheme val="minor"/>
      </rPr>
      <t xml:space="preserve">2024 methane emissions are calculated in accordance with updated Global Warming Potential (GWP) factors per EPA reporting standards. The GWP factor for methane increased from 25 to 28, contributing to the year-over-year increase in reported emissions. </t>
    </r>
  </si>
  <si>
    <t xml:space="preserve">2024 SF6 emissions are calculated in accordance with updated Global Warming Potential (GWP) factors per EPA reporting standards.  The GWP factor for SF6 increased from 22,800 (AR4) to 23,500 (AR5), contributing to the year-over-year increase in reported emissions. </t>
  </si>
  <si>
    <t>(OPTIONAL) If desired, report additional sources required by ONE Future include dehydrator vents, storage station venting transmission pipeline leaks, and storage tank methane.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</si>
</sst>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 #,###\ "/>
    <numFmt numFmtId="166" formatCode="#.##%"/>
    <numFmt numFmtId="167" formatCode="0.##%"/>
    <numFmt numFmtId="168" formatCode="\ #.##\ "/>
    <numFmt numFmtId="169" formatCode="\ 0\ "/>
    <numFmt numFmtId="170" formatCode="\ 0.##\ "/>
    <numFmt numFmtId="171" formatCode="\ 0.######\ "/>
    <numFmt numFmtId="172" formatCode="#,##0.000"/>
    <numFmt numFmtId="173" formatCode="#,##0.000000"/>
    <numFmt numFmtId="174" formatCode="#,##0.0"/>
    <numFmt numFmtId="175" formatCode="_(* #,##0_);_(* \(#,##0\);_(* &quot;-&quot;??_);_(@_)"/>
    <numFmt numFmtId="176" formatCode="#,##0.00000"/>
    <numFmt numFmtId="177" formatCode="#,##0.0000"/>
    <numFmt numFmtId="178" formatCode="0.0%"/>
    <numFmt numFmtId="179" formatCode="0.000"/>
    <numFmt numFmtId="180" formatCode="0.0"/>
  </numFmts>
  <fonts count="68">
    <font>
      <sz val="11"/>
      <color theme="1"/>
      <name val="Calibri"/>
      <family val="2"/>
      <scheme val="minor"/>
    </font>
    <font>
      <sz val="10"/>
      <color theme="1"/>
      <name val="Arial"/>
      <family val="2"/>
    </font>
    <font>
      <b/>
      <sz val="11"/>
      <color theme="1"/>
      <name val="Calibri"/>
      <family val="2"/>
      <scheme val="minor"/>
    </font>
    <font>
      <i/>
      <sz val="11"/>
      <color theme="0" tint="-0.499940007925034"/>
      <name val="Calibri"/>
      <family val="2"/>
      <scheme val="minor"/>
    </font>
    <font>
      <sz val="11"/>
      <color theme="0"/>
      <name val="Calibri"/>
      <family val="2"/>
      <scheme val="minor"/>
    </font>
    <font>
      <b/>
      <sz val="14"/>
      <color theme="0"/>
      <name val="Calibri"/>
      <family val="2"/>
      <scheme val="minor"/>
    </font>
    <font>
      <i/>
      <sz val="11"/>
      <color theme="1" tint="0.499949991703033"/>
      <name val="Calibri"/>
      <family val="2"/>
      <scheme val="minor"/>
    </font>
    <font>
      <b/>
      <u val="single"/>
      <sz val="11"/>
      <color theme="1"/>
      <name val="Calibri"/>
      <family val="2"/>
      <scheme val="minor"/>
    </font>
    <font>
      <i/>
      <sz val="11"/>
      <color theme="1"/>
      <name val="Calibri"/>
      <family val="2"/>
      <scheme val="minor"/>
    </font>
    <font>
      <sz val="11"/>
      <name val="Calibri"/>
      <family val="2"/>
      <scheme val="minor"/>
    </font>
    <font>
      <b/>
      <sz val="11"/>
      <color rgb="FFFF0000"/>
      <name val="Calibri"/>
      <family val="2"/>
      <scheme val="minor"/>
    </font>
    <font>
      <u val="single"/>
      <sz val="11"/>
      <color theme="1"/>
      <name val="Calibri"/>
      <family val="2"/>
      <scheme val="minor"/>
    </font>
    <font>
      <b/>
      <sz val="22"/>
      <color theme="3" tint="-0.499940007925034"/>
      <name val="Calibri"/>
      <family val="2"/>
      <scheme val="minor"/>
    </font>
    <font>
      <b/>
      <sz val="22"/>
      <color rgb="FFC00000"/>
      <name val="Calibri"/>
      <family val="2"/>
      <scheme val="minor"/>
    </font>
    <font>
      <b/>
      <sz val="10"/>
      <color theme="1"/>
      <name val="Arial"/>
      <family val="2"/>
    </font>
    <font>
      <b/>
      <u val="single"/>
      <sz val="10"/>
      <color theme="1"/>
      <name val="Arial"/>
      <family val="2"/>
    </font>
    <font>
      <sz val="9"/>
      <color theme="1"/>
      <name val="Arial"/>
      <family val="2"/>
    </font>
    <font>
      <i/>
      <sz val="9"/>
      <color theme="1"/>
      <name val="Arial"/>
      <family val="2"/>
    </font>
    <font>
      <vertAlign val="subscript"/>
      <sz val="10"/>
      <color theme="1"/>
      <name val="Arial"/>
      <family val="2"/>
    </font>
    <font>
      <u val="single"/>
      <sz val="10"/>
      <color theme="1"/>
      <name val="Arial"/>
      <family val="2"/>
    </font>
    <font>
      <i/>
      <sz val="10"/>
      <color theme="1"/>
      <name val="Arial"/>
      <family val="2"/>
    </font>
    <font>
      <b/>
      <sz val="10"/>
      <color rgb="FFFF0000"/>
      <name val="Arial"/>
      <family val="2"/>
    </font>
    <font>
      <b/>
      <sz val="11"/>
      <color theme="3"/>
      <name val="Calibri"/>
      <family val="2"/>
      <scheme val="minor"/>
    </font>
    <font>
      <b/>
      <u val="single"/>
      <sz val="11"/>
      <color theme="3"/>
      <name val="Calibri"/>
      <family val="2"/>
      <scheme val="minor"/>
    </font>
    <font>
      <sz val="10"/>
      <color rgb="FFFF0000"/>
      <name val="Arial"/>
      <family val="2"/>
    </font>
    <font>
      <sz val="11"/>
      <color theme="1"/>
      <name val="Cambria"/>
      <family val="1"/>
    </font>
    <font>
      <sz val="11"/>
      <color rgb="FFFF0000"/>
      <name val="Calibri"/>
      <family val="2"/>
      <scheme val="minor"/>
    </font>
    <font>
      <b/>
      <sz val="22"/>
      <name val="Calibri"/>
      <family val="2"/>
      <scheme val="minor"/>
    </font>
    <font>
      <b/>
      <sz val="11"/>
      <name val="Calibri"/>
      <family val="2"/>
      <scheme val="minor"/>
    </font>
    <font>
      <i/>
      <sz val="11"/>
      <color rgb="FFFF0000"/>
      <name val="Calibri"/>
      <family val="2"/>
      <scheme val="minor"/>
    </font>
    <font>
      <b/>
      <sz val="12"/>
      <color theme="0"/>
      <name val="Calibri"/>
      <family val="2"/>
      <scheme val="minor"/>
    </font>
    <font>
      <sz val="10"/>
      <color theme="1"/>
      <name val="Calibri"/>
      <family val="2"/>
      <scheme val="minor"/>
    </font>
    <font>
      <i/>
      <sz val="10"/>
      <name val="Calibri"/>
      <family val="2"/>
      <scheme val="minor"/>
    </font>
    <font>
      <sz val="10"/>
      <name val="Calibri"/>
      <family val="2"/>
      <scheme val="minor"/>
    </font>
    <font>
      <u val="single"/>
      <sz val="10"/>
      <name val="Calibri"/>
      <family val="2"/>
      <scheme val="minor"/>
    </font>
    <font>
      <i/>
      <sz val="11"/>
      <name val="Calibri"/>
      <family val="2"/>
      <scheme val="minor"/>
    </font>
    <font>
      <sz val="11"/>
      <color rgb="FF0000FF"/>
      <name val="Calibri"/>
      <family val="2"/>
      <scheme val="minor"/>
    </font>
    <font>
      <b/>
      <sz val="26"/>
      <color theme="3" tint="-0.499940007925034"/>
      <name val="Calibri"/>
      <family val="2"/>
      <scheme val="minor"/>
    </font>
    <font>
      <sz val="22"/>
      <color theme="3" tint="-0.499940007925034"/>
      <name val="Calibri"/>
      <family val="2"/>
      <scheme val="minor"/>
    </font>
    <font>
      <sz val="12"/>
      <color theme="0"/>
      <name val="Calibri"/>
      <family val="2"/>
      <scheme val="minor"/>
    </font>
    <font>
      <sz val="11"/>
      <color theme="1" tint="0.499949991703033"/>
      <name val="Calibri"/>
      <family val="2"/>
      <scheme val="minor"/>
    </font>
    <font>
      <strike/>
      <sz val="10"/>
      <name val="Calibri"/>
      <family val="2"/>
      <scheme val="minor"/>
    </font>
    <font>
      <b/>
      <strike/>
      <sz val="10"/>
      <color rgb="FFFF0000"/>
      <name val="Calibri"/>
      <family val="2"/>
      <scheme val="minor"/>
    </font>
    <font>
      <b/>
      <i/>
      <u val="single"/>
      <sz val="14"/>
      <name val="Calibri"/>
      <family val="2"/>
      <scheme val="minor"/>
    </font>
    <font>
      <b/>
      <i/>
      <u val="single"/>
      <vertAlign val="subscript"/>
      <sz val="14"/>
      <name val="Calibri"/>
      <family val="2"/>
      <scheme val="minor"/>
    </font>
    <font>
      <i/>
      <sz val="10"/>
      <color theme="1"/>
      <name val="Calibri"/>
      <family val="2"/>
      <scheme val="minor"/>
    </font>
    <font>
      <b/>
      <u val="single"/>
      <sz val="10"/>
      <name val="Calibri"/>
      <family val="2"/>
      <scheme val="minor"/>
    </font>
    <font>
      <sz val="10"/>
      <color rgb="FFFF0000"/>
      <name val="Calibri"/>
      <family val="2"/>
      <scheme val="minor"/>
    </font>
    <font>
      <sz val="11"/>
      <color theme="1"/>
      <name val="Arial"/>
      <family val="2"/>
    </font>
    <font>
      <b/>
      <sz val="11"/>
      <color theme="1"/>
      <name val="Arial"/>
      <family val="2"/>
    </font>
    <font>
      <sz val="11"/>
      <color rgb="FFFF0000"/>
      <name val="Arial"/>
      <family val="2"/>
    </font>
    <font>
      <b/>
      <sz val="28"/>
      <color theme="0"/>
      <name val="Cambria (Headings)"/>
      <family val="2"/>
    </font>
    <font>
      <sz val="11"/>
      <color rgb="FF000000"/>
      <name val="Calibri"/>
      <family val="2"/>
      <scheme val="minor"/>
    </font>
    <font>
      <u val="single"/>
      <sz val="11"/>
      <color theme="10"/>
      <name val="Calibri"/>
      <family val="2"/>
      <scheme val="minor"/>
    </font>
    <font>
      <b/>
      <sz val="22"/>
      <color theme="0"/>
      <name val="Calibri (Body)_x0000_"/>
      <family val="2"/>
    </font>
    <font>
      <b/>
      <sz val="22"/>
      <color theme="0"/>
      <name val="Cambria (Headings)"/>
      <family val="2"/>
    </font>
    <font>
      <sz val="11"/>
      <color rgb="FF000000"/>
      <name val="Calibri"/>
      <family val="2"/>
    </font>
    <font>
      <b/>
      <sz val="11"/>
      <color rgb="FF000000"/>
      <name val="Calibri"/>
      <family val="2"/>
      <scheme val="minor"/>
    </font>
    <font>
      <sz val="11"/>
      <color rgb="FF444444"/>
      <name val="Calibri"/>
      <family val="2"/>
      <charset val="1"/>
      <scheme val="minor"/>
    </font>
    <font>
      <i/>
      <sz val="11"/>
      <color rgb="FF000000"/>
      <name val="Calibri"/>
      <family val="2"/>
      <scheme val="minor"/>
    </font>
    <font>
      <b/>
      <u val="single"/>
      <sz val="11"/>
      <color rgb="FF000000"/>
      <name val="Calibri"/>
      <family val="2"/>
      <scheme val="minor"/>
    </font>
    <font>
      <sz val="11"/>
      <color rgb="FF000000"/>
      <name val="Times New Roman"/>
      <family val="1"/>
      <charset val="1"/>
    </font>
    <font>
      <b/>
      <sz val="11"/>
      <color rgb="FF000000"/>
      <name val="Calibri"/>
      <family val="2"/>
    </font>
    <font>
      <b/>
      <sz val="11"/>
      <name val="Calibri"/>
      <family val="2"/>
    </font>
    <font>
      <sz val="11"/>
      <name val="Calibri"/>
      <family val="2"/>
    </font>
    <font>
      <b/>
      <i/>
      <sz val="11"/>
      <name val="Calibri"/>
      <family val="2"/>
      <scheme val="minor"/>
    </font>
    <font>
      <b/>
      <u val="single"/>
      <sz val="11"/>
      <name val="Calibri"/>
      <family val="2"/>
      <scheme val="minor"/>
    </font>
    <font>
      <b/>
      <i/>
      <sz val="11"/>
      <color rgb="FFFF0000"/>
      <name val="Calibri"/>
      <family val="2"/>
      <scheme val="minor"/>
    </font>
  </fonts>
  <fills count="20">
    <fill>
      <patternFill patternType="none"/>
    </fill>
    <fill>
      <patternFill patternType="gray125"/>
    </fill>
    <fill>
      <patternFill patternType="solid">
        <fgColor theme="6" tint="0.799950003623962"/>
        <bgColor indexed="64"/>
      </patternFill>
    </fill>
    <fill>
      <patternFill patternType="solid">
        <fgColor theme="6" tint="-0.499940007925034"/>
        <bgColor indexed="64"/>
      </patternFill>
    </fill>
    <fill>
      <patternFill patternType="solid">
        <fgColor theme="6"/>
        <bgColor indexed="64"/>
      </patternFill>
    </fill>
    <fill>
      <patternFill patternType="solid">
        <fgColor rgb="FFFF3300"/>
        <bgColor indexed="64"/>
      </patternFill>
    </fill>
    <fill>
      <patternFill patternType="solid">
        <fgColor theme="8" tint="0.799950003623962"/>
        <bgColor indexed="64"/>
      </patternFill>
    </fill>
    <fill>
      <patternFill patternType="solid">
        <fgColor theme="8"/>
        <bgColor indexed="64"/>
      </patternFill>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0082CA"/>
        <bgColor indexed="64"/>
      </patternFill>
    </fill>
    <fill>
      <patternFill patternType="solid">
        <fgColor theme="4" tint="0.799950003623962"/>
        <bgColor indexed="64"/>
      </patternFill>
    </fill>
    <fill>
      <patternFill patternType="solid">
        <fgColor rgb="FFFFFFFF"/>
        <bgColor indexed="64"/>
      </patternFill>
    </fill>
    <fill>
      <patternFill patternType="solid">
        <fgColor rgb="FFFFC000"/>
        <bgColor indexed="64"/>
      </patternFill>
    </fill>
    <fill>
      <patternFill patternType="solid">
        <fgColor rgb="FF000000"/>
        <bgColor indexed="64"/>
      </patternFill>
    </fill>
    <fill>
      <patternFill patternType="solid">
        <fgColor theme="0"/>
        <bgColor indexed="64"/>
      </patternFill>
    </fill>
    <fill>
      <patternFill patternType="solid">
        <fgColor rgb="FFB7DEE8"/>
        <bgColor indexed="64"/>
      </patternFill>
    </fill>
    <fill>
      <patternFill patternType="solid">
        <fgColor theme="1"/>
        <bgColor indexed="64"/>
      </patternFill>
    </fill>
  </fills>
  <borders count="37">
    <border>
      <left/>
      <right/>
      <top/>
      <bottom/>
      <diagonal/>
    </border>
    <border>
      <left style="thin">
        <color auto="1"/>
      </left>
      <right/>
      <top/>
      <bottom/>
    </border>
    <border>
      <left/>
      <right style="thin">
        <color auto="1"/>
      </right>
      <top/>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bottom/>
    </border>
    <border>
      <left style="thin">
        <color auto="1"/>
      </left>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top style="thin">
        <color auto="1"/>
      </top>
      <bottom/>
    </border>
    <border>
      <left style="thin">
        <color auto="1"/>
      </left>
      <right/>
      <top/>
      <bottom style="thin">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medium">
        <color auto="1"/>
      </top>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right style="thin">
        <color rgb="FF000000"/>
      </right>
      <top style="thin">
        <color auto="1"/>
      </top>
      <bottom/>
    </border>
    <border>
      <left/>
      <right style="thin">
        <color rgb="FF000000"/>
      </right>
      <top/>
      <bottom/>
    </border>
    <border>
      <left style="thin">
        <color auto="1"/>
      </left>
      <right style="thin">
        <color rgb="FF000000"/>
      </right>
      <top style="thin">
        <color auto="1"/>
      </top>
      <bottom style="thin">
        <color auto="1"/>
      </bottom>
    </border>
    <border>
      <left/>
      <right style="thin">
        <color rgb="FF000000"/>
      </right>
      <top/>
      <bottom style="thin">
        <color auto="1"/>
      </bottom>
    </border>
    <border>
      <left style="thin">
        <color auto="1"/>
      </left>
      <right style="thin">
        <color theme="0"/>
      </right>
      <top/>
      <bottom/>
    </border>
    <border>
      <left/>
      <right style="thin">
        <color theme="0"/>
      </right>
      <top/>
      <bottom/>
    </border>
    <border>
      <left/>
      <right style="thin">
        <color theme="0"/>
      </right>
      <top style="thin">
        <color theme="0"/>
      </top>
      <bottom style="thin">
        <color theme="0"/>
      </bottom>
    </border>
    <border>
      <left style="thin">
        <color theme="0"/>
      </left>
      <right/>
      <top/>
      <bottom/>
    </border>
    <border>
      <left style="thin">
        <color theme="0"/>
      </left>
      <right style="thin">
        <color auto="1"/>
      </right>
      <top/>
      <bottom/>
    </border>
    <border>
      <left style="thin">
        <color theme="0"/>
      </left>
      <right/>
      <top/>
      <bottom style="thin">
        <color theme="0"/>
      </bottom>
    </border>
    <border>
      <left/>
      <right/>
      <top/>
      <bottom style="thin">
        <color rgb="FF000000"/>
      </bottom>
    </border>
    <border>
      <left style="medium">
        <color auto="1"/>
      </left>
      <right style="thin">
        <color auto="1"/>
      </right>
      <top style="medium">
        <color auto="1"/>
      </top>
      <bottom/>
    </border>
    <border>
      <left style="medium">
        <color auto="1"/>
      </left>
      <right style="thin">
        <color auto="1"/>
      </right>
      <top/>
      <bottom style="thin">
        <color auto="1"/>
      </bottom>
    </border>
    <border>
      <left style="thin">
        <color auto="1"/>
      </left>
      <right style="medium">
        <color auto="1"/>
      </right>
      <top style="medium">
        <color auto="1"/>
      </top>
      <bottom/>
    </border>
    <border>
      <left style="thin">
        <color auto="1"/>
      </left>
      <right style="medium">
        <color auto="1"/>
      </right>
      <top/>
      <bottom style="thin">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1" fillId="0" borderId="0">
      <alignment/>
      <protection/>
    </xf>
    <xf numFmtId="0" fontId="53" fillId="0" borderId="0" applyNumberFormat="0" applyFill="0" applyBorder="0" applyAlignment="0" applyProtection="0"/>
    <xf numFmtId="0" fontId="1" fillId="0" borderId="0">
      <alignment/>
      <protection/>
    </xf>
  </cellStyleXfs>
  <cellXfs count="765">
    <xf numFmtId="0" fontId="0" fillId="0" borderId="0" xfId="0"/>
    <xf numFmtId="0" fontId="52" fillId="0" borderId="1" xfId="0" applyFont="1" applyBorder="1"/>
    <xf numFmtId="0" fontId="9" fillId="0" borderId="0" xfId="0" applyFont="1" applyAlignment="1">
      <alignment horizontal="center"/>
    </xf>
    <xf numFmtId="0" fontId="9" fillId="0" borderId="0" xfId="0" applyFont="1"/>
    <xf numFmtId="0" fontId="52" fillId="0" borderId="0" xfId="0" applyFont="1" applyAlignment="1">
      <alignment horizontal="center"/>
    </xf>
    <xf numFmtId="0" fontId="52" fillId="0" borderId="1" xfId="0" applyFont="1" applyBorder="1" applyAlignment="1">
      <alignment horizontal="center"/>
    </xf>
    <xf numFmtId="0" fontId="52" fillId="0" borderId="0" xfId="0" applyFont="1"/>
    <xf numFmtId="3" fontId="52" fillId="0" borderId="0" xfId="0" applyNumberFormat="1" applyFont="1" applyAlignment="1">
      <alignment horizontal="center" vertical="center"/>
    </xf>
    <xf numFmtId="0" fontId="2" fillId="0" borderId="0" xfId="0" applyFont="1" applyAlignment="1">
      <alignment horizontal="left"/>
    </xf>
    <xf numFmtId="0" fontId="0" fillId="0" borderId="2" xfId="0" applyBorder="1"/>
    <xf numFmtId="0" fontId="3" fillId="0" borderId="0" xfId="0" applyFont="1"/>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2" fillId="0" borderId="0" xfId="0" applyFont="1"/>
    <xf numFmtId="0" fontId="2" fillId="2" borderId="2" xfId="0" applyFont="1" applyFill="1" applyBorder="1" applyAlignment="1">
      <alignment horizontal="center" vertical="center"/>
    </xf>
    <xf numFmtId="0" fontId="0" fillId="0" borderId="0" xfId="0" applyAlignment="1">
      <alignment horizontal="left" indent="2"/>
    </xf>
    <xf numFmtId="0" fontId="0" fillId="0" borderId="0" xfId="0" applyAlignment="1">
      <alignment horizontal="left" indent="4"/>
    </xf>
    <xf numFmtId="0" fontId="0" fillId="0" borderId="5" xfId="0" applyBorder="1"/>
    <xf numFmtId="0" fontId="0" fillId="0" borderId="6" xfId="0" applyBorder="1"/>
    <xf numFmtId="0" fontId="0" fillId="0" borderId="5" xfId="0" applyBorder="1" applyAlignment="1">
      <alignment horizontal="left" indent="2"/>
    </xf>
    <xf numFmtId="0" fontId="5" fillId="3" borderId="0" xfId="0" applyFont="1" applyFill="1"/>
    <xf numFmtId="0" fontId="4" fillId="3" borderId="0" xfId="0" applyFont="1" applyFill="1"/>
    <xf numFmtId="0" fontId="2" fillId="2" borderId="0" xfId="0" applyFont="1" applyFill="1" applyAlignment="1">
      <alignment horizontal="center" vertical="center"/>
    </xf>
    <xf numFmtId="0" fontId="2" fillId="4" borderId="7" xfId="0" applyFont="1" applyFill="1" applyBorder="1" applyAlignment="1">
      <alignment horizontal="center" vertical="center"/>
    </xf>
    <xf numFmtId="0" fontId="2" fillId="2" borderId="0" xfId="0" applyFont="1" applyFill="1" applyAlignment="1">
      <alignment horizontal="left" vertical="center"/>
    </xf>
    <xf numFmtId="0" fontId="0" fillId="0" borderId="0" xfId="0"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4" fillId="3" borderId="0" xfId="0" applyFont="1" applyFill="1" applyAlignment="1">
      <alignment horizontal="left"/>
    </xf>
    <xf numFmtId="0" fontId="0" fillId="0" borderId="5" xfId="0" applyBorder="1" applyAlignment="1">
      <alignment horizontal="left"/>
    </xf>
    <xf numFmtId="0" fontId="0" fillId="0" borderId="0" xfId="0" applyAlignment="1">
      <alignment wrapText="1"/>
    </xf>
    <xf numFmtId="0" fontId="0" fillId="0" borderId="0" xfId="0" applyAlignment="1">
      <alignment vertical="top"/>
    </xf>
    <xf numFmtId="0" fontId="0" fillId="2" borderId="3" xfId="0" applyFill="1" applyBorder="1" applyAlignment="1">
      <alignment horizontal="center" vertical="center" wrapText="1"/>
    </xf>
    <xf numFmtId="0" fontId="2" fillId="2" borderId="0" xfId="0" applyFont="1" applyFill="1" applyAlignment="1">
      <alignment horizontal="center" vertical="center" wrapText="1"/>
    </xf>
    <xf numFmtId="0" fontId="0" fillId="2" borderId="5" xfId="0" applyFill="1" applyBorder="1" applyAlignment="1">
      <alignment horizontal="center" vertical="center" wrapText="1"/>
    </xf>
    <xf numFmtId="0" fontId="4" fillId="3" borderId="0" xfId="0" applyFont="1" applyFill="1" applyAlignment="1">
      <alignment wrapText="1"/>
    </xf>
    <xf numFmtId="0" fontId="0" fillId="0" borderId="5" xfId="0" applyBorder="1" applyAlignment="1">
      <alignment horizontal="left"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Border="1" applyAlignment="1">
      <alignment horizontal="left" wrapText="1"/>
    </xf>
    <xf numFmtId="0" fontId="0" fillId="0" borderId="0" xfId="0" applyAlignment="1">
      <alignment vertical="top" wrapText="1"/>
    </xf>
    <xf numFmtId="0" fontId="0" fillId="2" borderId="3" xfId="0" applyFill="1" applyBorder="1" applyAlignment="1">
      <alignment horizontal="center" vertical="top" wrapText="1"/>
    </xf>
    <xf numFmtId="0" fontId="0" fillId="2" borderId="5" xfId="0" applyFill="1" applyBorder="1" applyAlignment="1">
      <alignment horizontal="center" vertical="top" wrapText="1"/>
    </xf>
    <xf numFmtId="0" fontId="4" fillId="3" borderId="0" xfId="0" applyFont="1" applyFill="1" applyAlignment="1">
      <alignment vertical="top" wrapText="1"/>
    </xf>
    <xf numFmtId="0" fontId="0" fillId="0" borderId="5" xfId="0" applyBorder="1" applyAlignment="1">
      <alignment horizontal="left" vertical="top" wrapText="1"/>
    </xf>
    <xf numFmtId="0" fontId="0" fillId="2" borderId="4" xfId="0" applyFill="1" applyBorder="1" applyAlignment="1">
      <alignment horizontal="center" vertical="top" wrapText="1"/>
    </xf>
    <xf numFmtId="0" fontId="0" fillId="2" borderId="4" xfId="0" applyFill="1" applyBorder="1" applyAlignment="1">
      <alignment horizontal="center" vertical="top"/>
    </xf>
    <xf numFmtId="0" fontId="0" fillId="2" borderId="6" xfId="0" applyFill="1" applyBorder="1" applyAlignment="1">
      <alignment horizontal="center" vertical="top" wrapText="1"/>
    </xf>
    <xf numFmtId="0" fontId="0" fillId="2" borderId="6" xfId="0" applyFill="1" applyBorder="1" applyAlignment="1">
      <alignment horizontal="center" vertical="top"/>
    </xf>
    <xf numFmtId="0" fontId="4" fillId="3" borderId="0" xfId="0" applyFont="1" applyFill="1" applyAlignment="1">
      <alignment vertical="top"/>
    </xf>
    <xf numFmtId="0" fontId="0" fillId="0" borderId="6" xfId="0" applyBorder="1" applyAlignment="1">
      <alignment horizontal="left" vertical="top" wrapText="1"/>
    </xf>
    <xf numFmtId="0" fontId="0" fillId="0" borderId="6" xfId="0" applyBorder="1" applyAlignment="1">
      <alignment vertical="top"/>
    </xf>
    <xf numFmtId="0" fontId="0" fillId="0" borderId="5" xfId="0" applyBorder="1" applyAlignment="1">
      <alignment vertical="top"/>
    </xf>
    <xf numFmtId="0" fontId="2" fillId="0" borderId="8" xfId="0" applyFont="1" applyBorder="1" applyAlignment="1">
      <alignment vertical="top"/>
    </xf>
    <xf numFmtId="0" fontId="0" fillId="0" borderId="9" xfId="0" applyBorder="1"/>
    <xf numFmtId="0" fontId="0" fillId="0" borderId="8" xfId="0" applyBorder="1"/>
    <xf numFmtId="0" fontId="0" fillId="0" borderId="8" xfId="0" applyBorder="1" applyAlignment="1">
      <alignment horizontal="left" vertical="top" wrapText="1"/>
    </xf>
    <xf numFmtId="0" fontId="0" fillId="0" borderId="9"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vertical="top" wrapText="1"/>
    </xf>
    <xf numFmtId="0" fontId="0" fillId="0" borderId="9" xfId="0" applyBorder="1" applyAlignment="1">
      <alignment vertical="top"/>
    </xf>
    <xf numFmtId="0" fontId="5" fillId="3" borderId="5" xfId="0" applyFont="1" applyFill="1" applyBorder="1"/>
    <xf numFmtId="0" fontId="4" fillId="3" borderId="5" xfId="0" applyFont="1" applyFill="1" applyBorder="1"/>
    <xf numFmtId="0" fontId="4" fillId="3" borderId="5" xfId="0" applyFont="1" applyFill="1" applyBorder="1" applyAlignment="1">
      <alignment horizontal="left" vertical="top" wrapText="1"/>
    </xf>
    <xf numFmtId="0" fontId="4" fillId="3" borderId="5" xfId="0" applyFont="1" applyFill="1" applyBorder="1" applyAlignment="1">
      <alignment horizontal="left" wrapText="1"/>
    </xf>
    <xf numFmtId="0" fontId="4" fillId="3" borderId="5" xfId="0" applyFont="1" applyFill="1" applyBorder="1" applyAlignment="1">
      <alignment vertical="top"/>
    </xf>
    <xf numFmtId="0" fontId="0" fillId="4" borderId="8" xfId="0" applyFill="1" applyBorder="1"/>
    <xf numFmtId="0" fontId="0" fillId="4" borderId="8" xfId="0" applyFill="1" applyBorder="1" applyAlignment="1">
      <alignment vertical="top" wrapText="1"/>
    </xf>
    <xf numFmtId="0" fontId="0" fillId="4" borderId="8" xfId="0" applyFill="1" applyBorder="1" applyAlignment="1">
      <alignment wrapText="1"/>
    </xf>
    <xf numFmtId="0" fontId="0" fillId="4" borderId="8" xfId="0" applyFill="1" applyBorder="1" applyAlignment="1">
      <alignment vertical="top"/>
    </xf>
    <xf numFmtId="0" fontId="0" fillId="4" borderId="8" xfId="0" applyFill="1" applyBorder="1" applyAlignment="1">
      <alignment vertical="center" wrapText="1"/>
    </xf>
    <xf numFmtId="0" fontId="0" fillId="0" borderId="8" xfId="0" applyBorder="1" applyAlignment="1">
      <alignment vertical="center" wrapText="1"/>
    </xf>
    <xf numFmtId="0" fontId="2" fillId="2" borderId="10" xfId="0" applyFont="1" applyFill="1" applyBorder="1" applyAlignment="1">
      <alignment horizontal="center" vertical="center"/>
    </xf>
    <xf numFmtId="0" fontId="0" fillId="2" borderId="3" xfId="0" applyFill="1" applyBorder="1" applyAlignment="1">
      <alignment horizontal="left" vertical="center"/>
    </xf>
    <xf numFmtId="0" fontId="0" fillId="2" borderId="5" xfId="0" applyFill="1" applyBorder="1" applyAlignment="1">
      <alignment horizontal="left" vertical="center"/>
    </xf>
    <xf numFmtId="0" fontId="2" fillId="4" borderId="11" xfId="0" applyFont="1" applyFill="1" applyBorder="1" applyAlignment="1">
      <alignment vertical="center"/>
    </xf>
    <xf numFmtId="0" fontId="2" fillId="4" borderId="9" xfId="0" applyFont="1" applyFill="1" applyBorder="1" applyAlignment="1">
      <alignment vertical="center"/>
    </xf>
    <xf numFmtId="0" fontId="0" fillId="0" borderId="5" xfId="0" applyBorder="1" applyAlignment="1">
      <alignment horizontal="left" indent="4"/>
    </xf>
    <xf numFmtId="0" fontId="2" fillId="2" borderId="0" xfId="0" applyFont="1" applyFill="1" applyAlignment="1">
      <alignment horizontal="center"/>
    </xf>
    <xf numFmtId="0" fontId="6" fillId="0" borderId="0" xfId="0" applyFont="1" applyAlignment="1">
      <alignment horizontal="left"/>
    </xf>
    <xf numFmtId="0" fontId="0" fillId="2" borderId="0" xfId="0" applyFill="1" applyAlignment="1">
      <alignment horizontal="left"/>
    </xf>
    <xf numFmtId="0" fontId="0" fillId="2" borderId="2"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0" borderId="0" xfId="0" quotePrefix="1"/>
    <xf numFmtId="0" fontId="15" fillId="0" borderId="0" xfId="0" applyFont="1"/>
    <xf numFmtId="164" fontId="0" fillId="0" borderId="0" xfId="0" applyNumberFormat="1" applyAlignment="1" quotePrefix="1">
      <alignment horizontal="right"/>
    </xf>
    <xf numFmtId="0" fontId="0" fillId="0" borderId="0" xfId="0" applyAlignment="1" quotePrefix="1">
      <alignment horizontal="right"/>
    </xf>
    <xf numFmtId="0" fontId="0" fillId="0" borderId="0" xfId="0" applyAlignment="1">
      <alignment horizontal="left" indent="3"/>
    </xf>
    <xf numFmtId="0" fontId="1" fillId="0" borderId="0" xfId="20">
      <alignment/>
      <protection/>
    </xf>
    <xf numFmtId="0" fontId="14" fillId="0" borderId="0" xfId="20" applyFont="1" applyAlignment="1">
      <alignment horizontal="center"/>
      <protection/>
    </xf>
    <xf numFmtId="0" fontId="1" fillId="0" borderId="0" xfId="20" applyAlignment="1">
      <alignment horizontal="center"/>
      <protection/>
    </xf>
    <xf numFmtId="0" fontId="19" fillId="0" borderId="0" xfId="20" applyFont="1" applyAlignment="1">
      <alignment horizontal="center"/>
      <protection/>
    </xf>
    <xf numFmtId="0" fontId="15" fillId="0" borderId="0" xfId="20" applyFont="1">
      <alignment/>
      <protection/>
    </xf>
    <xf numFmtId="0" fontId="1" fillId="0" borderId="0" xfId="20" applyAlignment="1">
      <alignment horizontal="left" indent="2"/>
      <protection/>
    </xf>
    <xf numFmtId="165" fontId="1" fillId="0" borderId="0" xfId="20" applyNumberFormat="1">
      <alignment/>
      <protection/>
    </xf>
    <xf numFmtId="166" fontId="1" fillId="0" borderId="0" xfId="20" applyNumberFormat="1">
      <alignment/>
      <protection/>
    </xf>
    <xf numFmtId="167" fontId="1" fillId="0" borderId="0" xfId="20" applyNumberFormat="1">
      <alignment/>
      <protection/>
    </xf>
    <xf numFmtId="0" fontId="19" fillId="0" borderId="0" xfId="20" applyFont="1">
      <alignment/>
      <protection/>
    </xf>
    <xf numFmtId="9" fontId="1" fillId="0" borderId="0" xfId="20" applyNumberFormat="1">
      <alignment/>
      <protection/>
    </xf>
    <xf numFmtId="165" fontId="1" fillId="0" borderId="0" xfId="20" applyNumberFormat="1" applyAlignment="1" quotePrefix="1">
      <alignment horizontal="center"/>
      <protection/>
    </xf>
    <xf numFmtId="168" fontId="1" fillId="0" borderId="0" xfId="20" applyNumberFormat="1">
      <alignment/>
      <protection/>
    </xf>
    <xf numFmtId="164" fontId="1" fillId="0" borderId="0" xfId="20" applyNumberFormat="1" applyAlignment="1" quotePrefix="1">
      <alignment horizontal="right"/>
      <protection/>
    </xf>
    <xf numFmtId="0" fontId="1" fillId="0" borderId="0" xfId="20" applyAlignment="1" quotePrefix="1">
      <alignment horizontal="right"/>
      <protection/>
    </xf>
    <xf numFmtId="0" fontId="19" fillId="0" borderId="0" xfId="20" applyFont="1" applyAlignment="1">
      <alignment horizontal="left" vertical="center"/>
      <protection/>
    </xf>
    <xf numFmtId="0" fontId="1" fillId="0" borderId="0" xfId="20" applyAlignment="1">
      <alignment horizontal="left" vertical="center" indent="5"/>
      <protection/>
    </xf>
    <xf numFmtId="0" fontId="1" fillId="0" borderId="0" xfId="20" quotePrefix="1">
      <alignment/>
      <protection/>
    </xf>
    <xf numFmtId="169" fontId="1" fillId="0" borderId="0" xfId="20" applyNumberFormat="1" applyAlignment="1">
      <alignment horizontal="left" indent="3"/>
      <protection/>
    </xf>
    <xf numFmtId="0" fontId="1" fillId="0" borderId="0" xfId="20" applyAlignment="1">
      <alignment horizontal="left" indent="3"/>
      <protection/>
    </xf>
    <xf numFmtId="0" fontId="1" fillId="0" borderId="0" xfId="20" applyAlignment="1">
      <alignment horizontal="left" indent="5"/>
      <protection/>
    </xf>
    <xf numFmtId="0" fontId="1" fillId="0" borderId="0" xfId="20" applyAlignment="1">
      <alignment horizontal="left"/>
      <protection/>
    </xf>
    <xf numFmtId="0" fontId="1" fillId="0" borderId="0" xfId="20" applyAlignment="1">
      <alignment horizontal="right"/>
      <protection/>
    </xf>
    <xf numFmtId="0" fontId="14" fillId="0" borderId="0" xfId="20" applyFont="1">
      <alignment/>
      <protection/>
    </xf>
    <xf numFmtId="170" fontId="1" fillId="0" borderId="0" xfId="20" applyNumberFormat="1">
      <alignment/>
      <protection/>
    </xf>
    <xf numFmtId="169" fontId="1" fillId="0" borderId="0" xfId="20" applyNumberFormat="1">
      <alignment/>
      <protection/>
    </xf>
    <xf numFmtId="171" fontId="1" fillId="0" borderId="0" xfId="20" applyNumberFormat="1">
      <alignment/>
      <protection/>
    </xf>
    <xf numFmtId="0" fontId="0" fillId="0" borderId="5" xfId="0" applyBorder="1" applyAlignment="1">
      <alignment vertical="center" wrapText="1"/>
    </xf>
    <xf numFmtId="0" fontId="0" fillId="0" borderId="0" xfId="0" applyAlignment="1" quotePrefix="1">
      <alignment horizontal="left" vertical="center" indent="5"/>
    </xf>
    <xf numFmtId="0" fontId="0" fillId="0" borderId="0" xfId="0" applyAlignment="1" quotePrefix="1">
      <alignment horizontal="left" indent="5"/>
    </xf>
    <xf numFmtId="0" fontId="21" fillId="0" borderId="0" xfId="20" applyFont="1">
      <alignment/>
      <protection/>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0" fillId="4" borderId="8" xfId="0" applyFill="1" applyBorder="1" applyAlignment="1">
      <alignment horizontal="left" vertical="center"/>
    </xf>
    <xf numFmtId="0" fontId="0" fillId="4" borderId="8" xfId="0" applyFill="1" applyBorder="1" applyAlignment="1">
      <alignment vertical="center"/>
    </xf>
    <xf numFmtId="0" fontId="0" fillId="0" borderId="5" xfId="0" applyBorder="1" applyAlignment="1">
      <alignment horizontal="left" vertical="center"/>
    </xf>
    <xf numFmtId="0" fontId="2" fillId="0" borderId="5" xfId="0" applyFont="1" applyBorder="1" applyAlignment="1">
      <alignment vertical="center"/>
    </xf>
    <xf numFmtId="0" fontId="0" fillId="0" borderId="5" xfId="0" applyBorder="1" applyAlignment="1">
      <alignment vertical="center"/>
    </xf>
    <xf numFmtId="0" fontId="0" fillId="0" borderId="5" xfId="0" applyBorder="1" applyAlignment="1">
      <alignment horizontal="left" vertical="center" wrapText="1"/>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left" vertical="center" wrapText="1"/>
    </xf>
    <xf numFmtId="0" fontId="4" fillId="3" borderId="5" xfId="0" applyFont="1" applyFill="1" applyBorder="1" applyAlignment="1">
      <alignment vertical="center"/>
    </xf>
    <xf numFmtId="0" fontId="4" fillId="3" borderId="5" xfId="0" applyFont="1" applyFill="1" applyBorder="1" applyAlignment="1">
      <alignment horizontal="left" vertical="center"/>
    </xf>
    <xf numFmtId="0" fontId="5" fillId="3" borderId="5" xfId="0" applyFont="1" applyFill="1" applyBorder="1" applyAlignment="1">
      <alignment vertical="center"/>
    </xf>
    <xf numFmtId="0" fontId="4" fillId="3" borderId="5" xfId="0" applyFont="1" applyFill="1" applyBorder="1" applyAlignment="1">
      <alignment horizontal="left" vertical="center" wrapText="1"/>
    </xf>
    <xf numFmtId="0" fontId="2" fillId="0" borderId="8" xfId="0" applyFont="1" applyBorder="1" applyAlignment="1">
      <alignment horizontal="left" vertical="center"/>
    </xf>
    <xf numFmtId="0" fontId="2" fillId="0" borderId="5" xfId="0" applyFont="1" applyBorder="1" applyAlignment="1">
      <alignment horizontal="left" vertical="center"/>
    </xf>
    <xf numFmtId="0" fontId="0" fillId="0" borderId="8" xfId="0" applyBorder="1" applyAlignment="1">
      <alignment horizontal="left" vertical="center" indent="4"/>
    </xf>
    <xf numFmtId="0" fontId="0" fillId="0" borderId="5" xfId="0" applyBorder="1" applyAlignment="1">
      <alignment horizontal="left" vertical="center" indent="4"/>
    </xf>
    <xf numFmtId="0" fontId="0" fillId="0" borderId="5" xfId="0" applyBorder="1" applyAlignment="1">
      <alignment horizontal="left" vertical="center" indent="2"/>
    </xf>
    <xf numFmtId="3" fontId="0" fillId="0" borderId="0" xfId="0" applyNumberFormat="1"/>
    <xf numFmtId="3" fontId="0" fillId="0" borderId="2" xfId="0" applyNumberFormat="1" applyBorder="1"/>
    <xf numFmtId="3" fontId="0" fillId="0" borderId="5" xfId="0" applyNumberFormat="1" applyBorder="1"/>
    <xf numFmtId="3" fontId="0" fillId="0" borderId="6" xfId="0" applyNumberFormat="1" applyBorder="1"/>
    <xf numFmtId="3" fontId="4" fillId="3" borderId="0" xfId="0" applyNumberFormat="1" applyFont="1" applyFill="1"/>
    <xf numFmtId="3" fontId="0" fillId="0" borderId="0" xfId="0" applyNumberFormat="1" applyAlignment="1">
      <alignment horizontal="left" indent="2"/>
    </xf>
    <xf numFmtId="172" fontId="0" fillId="0" borderId="0" xfId="0" applyNumberFormat="1"/>
    <xf numFmtId="173" fontId="0" fillId="0" borderId="0" xfId="0" applyNumberFormat="1"/>
    <xf numFmtId="174" fontId="0" fillId="0" borderId="0" xfId="0" applyNumberFormat="1"/>
    <xf numFmtId="0" fontId="0" fillId="0" borderId="12" xfId="0" applyBorder="1"/>
    <xf numFmtId="0" fontId="0" fillId="0" borderId="10" xfId="0" applyBorder="1"/>
    <xf numFmtId="0" fontId="0" fillId="0" borderId="13" xfId="0" applyBorder="1"/>
    <xf numFmtId="0" fontId="0" fillId="0" borderId="0" xfId="0" applyAlignment="1">
      <alignment horizontal="left" indent="6"/>
    </xf>
    <xf numFmtId="0" fontId="2" fillId="0" borderId="0" xfId="0" applyFont="1" applyAlignment="1">
      <alignment horizontal="left" indent="2"/>
    </xf>
    <xf numFmtId="0" fontId="2" fillId="0" borderId="2" xfId="0" applyFont="1" applyBorder="1"/>
    <xf numFmtId="3" fontId="2" fillId="0" borderId="0" xfId="0" applyNumberFormat="1" applyFont="1"/>
    <xf numFmtId="3" fontId="2" fillId="0" borderId="2" xfId="0" applyNumberFormat="1" applyFont="1" applyBorder="1"/>
    <xf numFmtId="0" fontId="2" fillId="0" borderId="5" xfId="0" applyFont="1" applyBorder="1" applyAlignment="1">
      <alignment horizontal="left" vertical="center" indent="2"/>
    </xf>
    <xf numFmtId="0" fontId="2" fillId="0" borderId="5" xfId="0" applyFont="1" applyBorder="1" applyAlignment="1">
      <alignment horizontal="left" vertical="center" indent="4"/>
    </xf>
    <xf numFmtId="0" fontId="0" fillId="0" borderId="5" xfId="0" applyBorder="1" applyAlignment="1">
      <alignment horizontal="left" vertical="center" indent="6"/>
    </xf>
    <xf numFmtId="0" fontId="5" fillId="5" borderId="0" xfId="0" applyFont="1" applyFill="1"/>
    <xf numFmtId="0" fontId="4" fillId="5" borderId="0" xfId="0" applyFont="1" applyFill="1"/>
    <xf numFmtId="3" fontId="4" fillId="5" borderId="0" xfId="0" applyNumberFormat="1" applyFont="1" applyFill="1"/>
    <xf numFmtId="0" fontId="4" fillId="5" borderId="0" xfId="0" applyFont="1" applyFill="1" applyAlignment="1">
      <alignment horizontal="left"/>
    </xf>
    <xf numFmtId="173" fontId="0" fillId="0" borderId="10" xfId="0" applyNumberFormat="1" applyBorder="1"/>
    <xf numFmtId="0" fontId="2" fillId="0" borderId="0" xfId="0" applyFont="1" applyAlignment="1">
      <alignment horizontal="left" indent="6"/>
    </xf>
    <xf numFmtId="0" fontId="22" fillId="2" borderId="14" xfId="0" applyFont="1" applyFill="1" applyBorder="1" applyAlignment="1">
      <alignment horizontal="left" indent="2"/>
    </xf>
    <xf numFmtId="0" fontId="22" fillId="2" borderId="4" xfId="0" applyFont="1" applyFill="1" applyBorder="1"/>
    <xf numFmtId="0" fontId="22" fillId="2" borderId="6" xfId="0" applyFont="1" applyFill="1" applyBorder="1"/>
    <xf numFmtId="0" fontId="24" fillId="0" borderId="0" xfId="20" applyFont="1">
      <alignment/>
      <protection/>
    </xf>
    <xf numFmtId="0" fontId="25" fillId="0" borderId="0" xfId="0" applyFont="1"/>
    <xf numFmtId="0" fontId="22" fillId="2" borderId="15" xfId="0" applyFont="1" applyFill="1" applyBorder="1" applyAlignment="1">
      <alignment horizontal="left" indent="2"/>
    </xf>
    <xf numFmtId="0" fontId="2" fillId="0" borderId="0" xfId="0" applyFont="1" applyAlignment="1">
      <alignment vertical="top"/>
    </xf>
    <xf numFmtId="0" fontId="33" fillId="0" borderId="0" xfId="0" applyFont="1" applyAlignment="1">
      <alignment vertical="top" wrapText="1"/>
    </xf>
    <xf numFmtId="0" fontId="0" fillId="0" borderId="1" xfId="0" applyBorder="1" applyAlignment="1">
      <alignment vertical="top"/>
    </xf>
    <xf numFmtId="0" fontId="9" fillId="0" borderId="0" xfId="0" applyFont="1" applyAlignment="1">
      <alignment vertical="top"/>
    </xf>
    <xf numFmtId="0" fontId="9" fillId="0" borderId="1" xfId="0" applyFont="1" applyBorder="1" applyAlignment="1">
      <alignment vertical="top"/>
    </xf>
    <xf numFmtId="0" fontId="32" fillId="0" borderId="0" xfId="0" applyFont="1" applyAlignment="1">
      <alignment vertical="top"/>
    </xf>
    <xf numFmtId="0" fontId="27" fillId="0" borderId="0" xfId="0" applyFont="1" applyAlignment="1">
      <alignment vertical="center"/>
    </xf>
    <xf numFmtId="0" fontId="12" fillId="0" borderId="0" xfId="0" applyFont="1" applyAlignment="1">
      <alignment vertical="center"/>
    </xf>
    <xf numFmtId="0" fontId="28" fillId="0" borderId="0" xfId="0" applyFont="1" applyAlignment="1">
      <alignment vertical="top"/>
    </xf>
    <xf numFmtId="0" fontId="37" fillId="0" borderId="0" xfId="0" applyFont="1" applyAlignment="1">
      <alignment vertical="center"/>
    </xf>
    <xf numFmtId="0" fontId="2" fillId="0" borderId="0" xfId="0" applyFont="1" applyAlignment="1">
      <alignment vertical="top" wrapText="1"/>
    </xf>
    <xf numFmtId="0" fontId="29" fillId="0" borderId="0" xfId="0" applyFont="1" applyAlignment="1">
      <alignment vertical="top" wrapText="1"/>
    </xf>
    <xf numFmtId="0" fontId="2" fillId="6" borderId="0" xfId="0" applyFont="1" applyFill="1" applyAlignment="1">
      <alignment vertical="top"/>
    </xf>
    <xf numFmtId="0" fontId="2" fillId="6" borderId="0" xfId="0" applyFont="1" applyFill="1" applyAlignment="1">
      <alignment horizontal="center" vertical="center"/>
    </xf>
    <xf numFmtId="0" fontId="0" fillId="6" borderId="0" xfId="0" applyFill="1" applyAlignment="1">
      <alignment horizontal="center" vertical="center"/>
    </xf>
    <xf numFmtId="0" fontId="6" fillId="6" borderId="0" xfId="0" applyFont="1" applyFill="1" applyAlignment="1">
      <alignment horizontal="center" vertical="center"/>
    </xf>
    <xf numFmtId="0" fontId="2" fillId="6" borderId="0" xfId="0" applyFont="1" applyFill="1" applyAlignment="1">
      <alignment vertical="top" wrapText="1"/>
    </xf>
    <xf numFmtId="14" fontId="28" fillId="6" borderId="0" xfId="0" applyNumberFormat="1" applyFont="1" applyFill="1" applyAlignment="1">
      <alignment horizontal="center" vertical="top"/>
    </xf>
    <xf numFmtId="0" fontId="2" fillId="6" borderId="0" xfId="0" applyFont="1" applyFill="1" applyAlignment="1">
      <alignment horizontal="left" vertical="top" wrapText="1"/>
    </xf>
    <xf numFmtId="0" fontId="2" fillId="6" borderId="0" xfId="0" applyFont="1" applyFill="1" applyAlignment="1">
      <alignment horizontal="left" vertical="top"/>
    </xf>
    <xf numFmtId="0" fontId="0" fillId="6" borderId="0" xfId="0" applyFill="1" applyAlignment="1">
      <alignment vertical="top"/>
    </xf>
    <xf numFmtId="14" fontId="6" fillId="6" borderId="0" xfId="0" applyNumberFormat="1" applyFont="1" applyFill="1" applyAlignment="1">
      <alignment horizontal="left" vertical="top"/>
    </xf>
    <xf numFmtId="0" fontId="3" fillId="6" borderId="0" xfId="0" applyFont="1" applyFill="1"/>
    <xf numFmtId="0" fontId="2" fillId="6" borderId="0" xfId="0" applyFont="1" applyFill="1" applyAlignment="1">
      <alignment horizontal="left"/>
    </xf>
    <xf numFmtId="0" fontId="0" fillId="6" borderId="0" xfId="0" applyFill="1" applyAlignment="1">
      <alignment horizontal="left"/>
    </xf>
    <xf numFmtId="0" fontId="0" fillId="6" borderId="0" xfId="0" applyFill="1"/>
    <xf numFmtId="0" fontId="2" fillId="0" borderId="0" xfId="0" applyFont="1" applyAlignment="1">
      <alignment horizontal="left" vertical="top"/>
    </xf>
    <xf numFmtId="0" fontId="31" fillId="0" borderId="0" xfId="0" applyFont="1" applyAlignment="1">
      <alignment vertical="top"/>
    </xf>
    <xf numFmtId="0" fontId="31" fillId="0" borderId="0" xfId="0" applyFont="1" applyAlignment="1">
      <alignment vertical="top" wrapText="1"/>
    </xf>
    <xf numFmtId="0" fontId="0" fillId="0" borderId="0" xfId="0" applyAlignment="1">
      <alignment horizontal="center" vertical="top"/>
    </xf>
    <xf numFmtId="0" fontId="31" fillId="0" borderId="0" xfId="0" applyFont="1" applyAlignment="1">
      <alignment horizontal="left" vertical="top"/>
    </xf>
    <xf numFmtId="0" fontId="31" fillId="0" borderId="0" xfId="0" applyFont="1" applyAlignment="1">
      <alignment horizontal="left" vertical="top" wrapText="1"/>
    </xf>
    <xf numFmtId="0" fontId="0" fillId="0" borderId="0" xfId="0" applyAlignment="1">
      <alignment horizontal="left" vertical="top" wrapText="1"/>
    </xf>
    <xf numFmtId="43" fontId="0" fillId="0" borderId="0" xfId="18" applyFont="1" applyFill="1" applyBorder="1" applyAlignment="1">
      <alignment vertical="top"/>
    </xf>
    <xf numFmtId="43" fontId="0" fillId="0" borderId="0" xfId="18" applyFont="1" applyFill="1" applyBorder="1"/>
    <xf numFmtId="43" fontId="9" fillId="0" borderId="0" xfId="18" applyFont="1" applyFill="1" applyBorder="1"/>
    <xf numFmtId="0" fontId="36" fillId="0" borderId="0" xfId="0" applyFont="1"/>
    <xf numFmtId="0" fontId="2" fillId="7" borderId="7" xfId="0" applyFont="1" applyFill="1" applyBorder="1" applyAlignment="1">
      <alignment horizontal="left" vertical="top"/>
    </xf>
    <xf numFmtId="0" fontId="2" fillId="7" borderId="7" xfId="0" applyFont="1" applyFill="1" applyBorder="1" applyAlignment="1">
      <alignment horizontal="center" vertical="center"/>
    </xf>
    <xf numFmtId="0" fontId="28" fillId="0" borderId="5" xfId="0" applyFont="1" applyBorder="1" applyAlignment="1">
      <alignment vertical="top"/>
    </xf>
    <xf numFmtId="0" fontId="29" fillId="0" borderId="5" xfId="0" applyFont="1" applyBorder="1" applyAlignment="1">
      <alignment vertical="top" wrapText="1"/>
    </xf>
    <xf numFmtId="0" fontId="3" fillId="0" borderId="5" xfId="0" applyFont="1" applyBorder="1"/>
    <xf numFmtId="0" fontId="2" fillId="0" borderId="5" xfId="0" applyFont="1" applyBorder="1" applyAlignment="1">
      <alignment horizontal="left"/>
    </xf>
    <xf numFmtId="0" fontId="2" fillId="6" borderId="2" xfId="0" applyFont="1" applyFill="1" applyBorder="1" applyAlignment="1">
      <alignment vertical="top" wrapText="1"/>
    </xf>
    <xf numFmtId="0" fontId="2" fillId="6" borderId="2" xfId="0" applyFont="1" applyFill="1" applyBorder="1" applyAlignment="1">
      <alignment vertical="top"/>
    </xf>
    <xf numFmtId="0" fontId="30" fillId="8" borderId="0" xfId="0" applyFont="1" applyFill="1" applyAlignment="1">
      <alignment vertical="top"/>
    </xf>
    <xf numFmtId="0" fontId="5" fillId="8" borderId="0" xfId="0" applyFont="1" applyFill="1" applyAlignment="1">
      <alignment vertical="top"/>
    </xf>
    <xf numFmtId="0" fontId="0" fillId="8" borderId="0" xfId="0" applyFill="1"/>
    <xf numFmtId="0" fontId="0" fillId="0" borderId="5" xfId="0" applyBorder="1" applyAlignment="1">
      <alignment horizontal="left" vertical="top"/>
    </xf>
    <xf numFmtId="0" fontId="36" fillId="0" borderId="5" xfId="0" applyFont="1" applyBorder="1"/>
    <xf numFmtId="0" fontId="6" fillId="0" borderId="0" xfId="0" applyFont="1" applyAlignment="1">
      <alignment vertical="top" wrapText="1"/>
    </xf>
    <xf numFmtId="0" fontId="0" fillId="0" borderId="1" xfId="0" applyBorder="1" applyAlignment="1">
      <alignment horizontal="center" vertical="top"/>
    </xf>
    <xf numFmtId="0" fontId="0" fillId="0" borderId="15" xfId="0" applyBorder="1" applyAlignment="1">
      <alignment vertical="top"/>
    </xf>
    <xf numFmtId="0" fontId="30" fillId="8" borderId="1" xfId="0" applyFont="1" applyFill="1" applyBorder="1" applyAlignment="1">
      <alignment vertical="top"/>
    </xf>
    <xf numFmtId="0" fontId="9" fillId="0" borderId="5" xfId="0" applyFont="1" applyBorder="1" applyAlignment="1">
      <alignment vertical="top"/>
    </xf>
    <xf numFmtId="0" fontId="9" fillId="0" borderId="15" xfId="0" applyFont="1" applyBorder="1" applyAlignment="1">
      <alignment vertical="top"/>
    </xf>
    <xf numFmtId="0" fontId="9" fillId="0" borderId="5" xfId="0" applyFont="1" applyBorder="1" applyAlignment="1">
      <alignment vertical="top" wrapText="1"/>
    </xf>
    <xf numFmtId="0" fontId="0" fillId="8" borderId="0" xfId="0" applyFill="1" applyAlignment="1">
      <alignment vertical="center"/>
    </xf>
    <xf numFmtId="0" fontId="38" fillId="0" borderId="0" xfId="0" applyFont="1" applyAlignment="1">
      <alignment vertical="top"/>
    </xf>
    <xf numFmtId="0" fontId="0" fillId="6" borderId="0" xfId="0" applyFill="1" applyAlignment="1">
      <alignment horizontal="left" vertical="top"/>
    </xf>
    <xf numFmtId="0" fontId="39" fillId="8" borderId="0" xfId="0" applyFont="1" applyFill="1" applyAlignment="1">
      <alignment vertical="top"/>
    </xf>
    <xf numFmtId="0" fontId="9" fillId="0" borderId="0" xfId="0" applyFont="1" applyAlignment="1" quotePrefix="1">
      <alignment horizontal="left" vertical="top"/>
    </xf>
    <xf numFmtId="0" fontId="0" fillId="0" borderId="0" xfId="0" applyAlignment="1" quotePrefix="1">
      <alignment horizontal="left" vertical="top"/>
    </xf>
    <xf numFmtId="0" fontId="0" fillId="0" borderId="0" xfId="0" applyAlignment="1">
      <alignment horizontal="left" vertical="top"/>
    </xf>
    <xf numFmtId="0" fontId="39" fillId="8" borderId="5" xfId="0" applyFont="1" applyFill="1" applyBorder="1" applyAlignment="1">
      <alignment vertical="top"/>
    </xf>
    <xf numFmtId="0" fontId="5" fillId="8" borderId="5" xfId="0" applyFont="1" applyFill="1" applyBorder="1" applyAlignment="1">
      <alignment vertical="top"/>
    </xf>
    <xf numFmtId="0" fontId="30" fillId="8" borderId="5" xfId="0" applyFont="1" applyFill="1" applyBorder="1" applyAlignment="1">
      <alignment vertical="top"/>
    </xf>
    <xf numFmtId="0" fontId="0" fillId="8" borderId="5" xfId="0" applyFill="1" applyBorder="1"/>
    <xf numFmtId="0" fontId="4" fillId="8" borderId="0" xfId="0" applyFont="1" applyFill="1" applyAlignment="1">
      <alignment horizontal="left"/>
    </xf>
    <xf numFmtId="0" fontId="5" fillId="8" borderId="0" xfId="0" applyFont="1" applyFill="1"/>
    <xf numFmtId="0" fontId="4" fillId="8" borderId="0" xfId="0" applyFont="1" applyFill="1"/>
    <xf numFmtId="0" fontId="2" fillId="7" borderId="7" xfId="0" applyFont="1" applyFill="1" applyBorder="1" applyAlignment="1">
      <alignment horizontal="left" vertical="top" wrapText="1"/>
    </xf>
    <xf numFmtId="0" fontId="9" fillId="0" borderId="0" xfId="0" applyFont="1" applyAlignment="1">
      <alignment horizontal="left" vertical="top"/>
    </xf>
    <xf numFmtId="0" fontId="40" fillId="0" borderId="0" xfId="0" applyFont="1" applyAlignment="1">
      <alignment vertical="top" wrapText="1"/>
    </xf>
    <xf numFmtId="0" fontId="26" fillId="0" borderId="0" xfId="0" applyFont="1" applyAlignment="1">
      <alignment vertical="top" wrapText="1"/>
    </xf>
    <xf numFmtId="0" fontId="26" fillId="0" borderId="5" xfId="0" applyFont="1" applyBorder="1" applyAlignment="1">
      <alignment vertical="top" wrapText="1"/>
    </xf>
    <xf numFmtId="43" fontId="26" fillId="9" borderId="0" xfId="18" applyFont="1" applyFill="1" applyBorder="1" applyAlignment="1">
      <alignment vertical="top"/>
    </xf>
    <xf numFmtId="0" fontId="9" fillId="9" borderId="0" xfId="0" applyFont="1" applyFill="1" applyAlignment="1">
      <alignment vertical="top"/>
    </xf>
    <xf numFmtId="0" fontId="9" fillId="9" borderId="1" xfId="0" applyFont="1" applyFill="1" applyBorder="1" applyAlignment="1">
      <alignment vertical="top"/>
    </xf>
    <xf numFmtId="0" fontId="33" fillId="10" borderId="0" xfId="0" applyFont="1" applyFill="1" applyAlignment="1">
      <alignment vertical="top" wrapText="1"/>
    </xf>
    <xf numFmtId="0" fontId="42" fillId="10" borderId="0" xfId="0" applyFont="1" applyFill="1" applyAlignment="1">
      <alignment vertical="top" wrapText="1"/>
    </xf>
    <xf numFmtId="43" fontId="26" fillId="11" borderId="0" xfId="18" applyFont="1" applyFill="1" applyBorder="1" applyAlignment="1">
      <alignment vertical="top"/>
    </xf>
    <xf numFmtId="0" fontId="9" fillId="11" borderId="0" xfId="0" applyFont="1" applyFill="1" applyAlignment="1">
      <alignment vertical="top"/>
    </xf>
    <xf numFmtId="0" fontId="9" fillId="11" borderId="1" xfId="0" applyFont="1" applyFill="1" applyBorder="1" applyAlignment="1">
      <alignment vertical="top"/>
    </xf>
    <xf numFmtId="0" fontId="0" fillId="11" borderId="0" xfId="0" applyFill="1" applyAlignment="1">
      <alignment horizontal="center" vertical="top"/>
    </xf>
    <xf numFmtId="0" fontId="0" fillId="11" borderId="1" xfId="0" applyFill="1" applyBorder="1" applyAlignment="1">
      <alignment horizontal="center" vertical="top"/>
    </xf>
    <xf numFmtId="43" fontId="0" fillId="11" borderId="0" xfId="18" applyFont="1" applyFill="1" applyBorder="1" applyAlignment="1">
      <alignment vertical="top"/>
    </xf>
    <xf numFmtId="0" fontId="0" fillId="11" borderId="0" xfId="0" applyFill="1" applyAlignment="1">
      <alignment vertical="top"/>
    </xf>
    <xf numFmtId="0" fontId="0" fillId="11" borderId="1" xfId="0" applyFill="1" applyBorder="1" applyAlignment="1">
      <alignment vertical="top"/>
    </xf>
    <xf numFmtId="43" fontId="9" fillId="11" borderId="0" xfId="18" applyFont="1" applyFill="1" applyBorder="1" applyAlignment="1">
      <alignment vertical="top"/>
    </xf>
    <xf numFmtId="0" fontId="43" fillId="10" borderId="0" xfId="0" applyFont="1" applyFill="1" applyAlignment="1">
      <alignment horizontal="left" vertical="center" wrapText="1"/>
    </xf>
    <xf numFmtId="0" fontId="9" fillId="0" borderId="0" xfId="0" applyFont="1" applyAlignment="1" quotePrefix="1">
      <alignment horizontal="left" vertical="center"/>
    </xf>
    <xf numFmtId="0" fontId="9" fillId="0" borderId="0" xfId="0" applyFont="1" applyAlignment="1">
      <alignment horizontal="left" vertical="center"/>
    </xf>
    <xf numFmtId="0" fontId="9" fillId="9" borderId="0" xfId="0" applyFont="1" applyFill="1" applyAlignment="1">
      <alignment vertical="center"/>
    </xf>
    <xf numFmtId="0" fontId="9" fillId="9" borderId="1" xfId="0" applyFont="1" applyFill="1" applyBorder="1" applyAlignment="1">
      <alignment vertical="center"/>
    </xf>
    <xf numFmtId="43" fontId="26" fillId="9" borderId="0" xfId="18" applyFont="1" applyFill="1" applyBorder="1" applyAlignment="1">
      <alignment vertical="center"/>
    </xf>
    <xf numFmtId="43" fontId="9" fillId="9" borderId="0" xfId="18" applyFont="1" applyFill="1" applyBorder="1" applyAlignment="1">
      <alignment vertical="center"/>
    </xf>
    <xf numFmtId="0" fontId="9" fillId="0" borderId="0" xfId="0" applyFont="1" applyAlignment="1">
      <alignment horizontal="left" vertical="top" wrapText="1"/>
    </xf>
    <xf numFmtId="0" fontId="45" fillId="0" borderId="0" xfId="0" applyFont="1" applyAlignment="1">
      <alignment vertical="top"/>
    </xf>
    <xf numFmtId="0" fontId="32" fillId="0" borderId="0" xfId="0" applyFont="1" applyAlignment="1">
      <alignment vertical="top" wrapText="1"/>
    </xf>
    <xf numFmtId="0" fontId="31" fillId="0" borderId="5" xfId="0" applyFont="1" applyBorder="1" applyAlignment="1">
      <alignment vertical="top" wrapText="1"/>
    </xf>
    <xf numFmtId="0" fontId="45" fillId="0" borderId="5" xfId="0" applyFont="1" applyBorder="1" applyAlignment="1">
      <alignment vertical="top"/>
    </xf>
    <xf numFmtId="0" fontId="0" fillId="8" borderId="0" xfId="0" applyFill="1" applyAlignment="1">
      <alignment horizontal="left"/>
    </xf>
    <xf numFmtId="0" fontId="9" fillId="0" borderId="0" xfId="0" applyFont="1" applyAlignment="1">
      <alignment vertical="top" wrapText="1"/>
    </xf>
    <xf numFmtId="0" fontId="37" fillId="0" borderId="0" xfId="0" applyFont="1" applyAlignment="1">
      <alignment horizontal="center" vertical="center"/>
    </xf>
    <xf numFmtId="0" fontId="0" fillId="0" borderId="0" xfId="0" applyAlignment="1">
      <alignment horizontal="center" vertical="center"/>
    </xf>
    <xf numFmtId="0" fontId="40" fillId="0" borderId="5" xfId="0" applyFont="1" applyBorder="1" applyAlignment="1">
      <alignment vertical="top" wrapText="1"/>
    </xf>
    <xf numFmtId="0" fontId="6" fillId="0" borderId="5" xfId="0" applyFont="1" applyBorder="1" applyAlignment="1">
      <alignment vertical="top" wrapText="1"/>
    </xf>
    <xf numFmtId="0" fontId="2" fillId="7" borderId="9" xfId="0" applyFont="1" applyFill="1" applyBorder="1" applyAlignment="1">
      <alignment horizontal="left" vertical="top" wrapText="1"/>
    </xf>
    <xf numFmtId="0" fontId="43"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0"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center" vertical="center" wrapText="1"/>
    </xf>
    <xf numFmtId="0" fontId="29" fillId="0" borderId="5"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2" xfId="0" applyFont="1" applyFill="1" applyBorder="1" applyAlignment="1">
      <alignment horizontal="center" vertical="center"/>
    </xf>
    <xf numFmtId="14" fontId="6" fillId="6" borderId="0" xfId="0" applyNumberFormat="1" applyFont="1" applyFill="1" applyAlignment="1">
      <alignment horizontal="center" vertical="center"/>
    </xf>
    <xf numFmtId="0" fontId="30" fillId="8" borderId="5"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30" fillId="8" borderId="0" xfId="0" applyFont="1" applyFill="1" applyAlignment="1">
      <alignment horizontal="center" vertical="center"/>
    </xf>
    <xf numFmtId="0" fontId="30" fillId="8" borderId="1" xfId="0" applyFont="1" applyFill="1"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175" fontId="0" fillId="0" borderId="0" xfId="0" applyNumberFormat="1" applyAlignment="1">
      <alignment horizontal="center" vertical="center"/>
    </xf>
    <xf numFmtId="0" fontId="9" fillId="11" borderId="0" xfId="0" applyFont="1" applyFill="1" applyAlignment="1">
      <alignment horizontal="center" vertical="center"/>
    </xf>
    <xf numFmtId="0" fontId="9" fillId="11" borderId="1" xfId="0" applyFont="1" applyFill="1" applyBorder="1" applyAlignment="1">
      <alignment horizontal="center" vertical="center"/>
    </xf>
    <xf numFmtId="174" fontId="9" fillId="11" borderId="0" xfId="0" applyNumberFormat="1" applyFont="1" applyFill="1" applyAlignment="1">
      <alignment horizontal="center" vertical="center"/>
    </xf>
    <xf numFmtId="174" fontId="9" fillId="9" borderId="0" xfId="0" applyNumberFormat="1" applyFont="1" applyFill="1" applyAlignment="1">
      <alignment horizontal="center" vertical="center"/>
    </xf>
    <xf numFmtId="0" fontId="9" fillId="9" borderId="0" xfId="0" applyFont="1" applyFill="1" applyAlignment="1">
      <alignment horizontal="center" vertical="center"/>
    </xf>
    <xf numFmtId="0" fontId="9" fillId="9" borderId="1" xfId="0" applyFont="1" applyFill="1" applyBorder="1" applyAlignment="1">
      <alignment horizontal="center" vertical="center"/>
    </xf>
    <xf numFmtId="174" fontId="9" fillId="0" borderId="0" xfId="0" applyNumberFormat="1" applyFont="1" applyAlignment="1">
      <alignment horizontal="center" vertical="center"/>
    </xf>
    <xf numFmtId="0" fontId="9" fillId="0" borderId="1" xfId="0" applyFont="1" applyBorder="1" applyAlignment="1">
      <alignment horizontal="center" vertical="top"/>
    </xf>
    <xf numFmtId="174" fontId="9" fillId="11" borderId="0" xfId="18" applyNumberFormat="1" applyFont="1" applyFill="1" applyBorder="1" applyAlignment="1">
      <alignment horizontal="center" vertical="center"/>
    </xf>
    <xf numFmtId="0" fontId="9" fillId="0" borderId="0" xfId="0" applyFont="1" applyAlignment="1">
      <alignment horizontal="center" vertical="top"/>
    </xf>
    <xf numFmtId="0" fontId="32" fillId="0" borderId="0" xfId="0" applyFont="1" applyAlignment="1">
      <alignment horizontal="left" vertical="top"/>
    </xf>
    <xf numFmtId="174" fontId="9" fillId="9" borderId="0" xfId="18" applyNumberFormat="1" applyFont="1" applyFill="1" applyBorder="1" applyAlignment="1">
      <alignment horizontal="center" vertical="center"/>
    </xf>
    <xf numFmtId="174"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33" fillId="0" borderId="5" xfId="0" applyFont="1" applyBorder="1" applyAlignment="1">
      <alignment vertical="top" wrapText="1"/>
    </xf>
    <xf numFmtId="0" fontId="32" fillId="0" borderId="5" xfId="0" applyFont="1" applyBorder="1" applyAlignment="1">
      <alignment vertical="top"/>
    </xf>
    <xf numFmtId="0" fontId="32" fillId="0" borderId="5" xfId="0" applyFont="1" applyBorder="1" applyAlignment="1">
      <alignment vertical="top" wrapText="1"/>
    </xf>
    <xf numFmtId="0" fontId="9" fillId="0" borderId="5" xfId="0" applyFont="1" applyBorder="1"/>
    <xf numFmtId="0" fontId="28" fillId="0" borderId="0" xfId="0" applyFont="1" applyAlignment="1">
      <alignment horizontal="left" vertical="top"/>
    </xf>
    <xf numFmtId="0" fontId="34" fillId="0" borderId="0" xfId="0" applyFont="1" applyAlignment="1">
      <alignment vertical="top" wrapText="1"/>
    </xf>
    <xf numFmtId="0" fontId="9" fillId="0" borderId="5" xfId="0" applyFont="1" applyBorder="1" applyAlignment="1">
      <alignment horizontal="left" vertical="top"/>
    </xf>
    <xf numFmtId="9" fontId="9" fillId="9" borderId="0" xfId="15" applyFont="1" applyFill="1" applyBorder="1" applyAlignment="1">
      <alignment horizontal="center" vertical="center"/>
    </xf>
    <xf numFmtId="0" fontId="46" fillId="0" borderId="0" xfId="0" applyFont="1" applyAlignment="1">
      <alignment vertical="top" wrapText="1"/>
    </xf>
    <xf numFmtId="3" fontId="0" fillId="0" borderId="0" xfId="0" applyNumberFormat="1" applyAlignment="1">
      <alignment horizontal="center" vertical="center"/>
    </xf>
    <xf numFmtId="3" fontId="0" fillId="0" borderId="2" xfId="0" applyNumberFormat="1" applyBorder="1" applyAlignment="1">
      <alignment horizontal="center" vertical="center"/>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0" fontId="0" fillId="6" borderId="5" xfId="0" applyFill="1" applyBorder="1" applyAlignment="1">
      <alignment vertical="top"/>
    </xf>
    <xf numFmtId="0" fontId="0" fillId="6" borderId="6" xfId="0" applyFill="1" applyBorder="1" applyAlignment="1">
      <alignment vertical="top"/>
    </xf>
    <xf numFmtId="0" fontId="0" fillId="6" borderId="5" xfId="0" applyFill="1" applyBorder="1" applyAlignment="1">
      <alignment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5" xfId="0" applyFill="1" applyBorder="1"/>
    <xf numFmtId="0" fontId="9" fillId="0" borderId="5" xfId="0" applyFont="1" applyBorder="1" applyAlignment="1">
      <alignment horizontal="left" vertical="center"/>
    </xf>
    <xf numFmtId="0" fontId="0" fillId="6" borderId="14" xfId="0" applyFill="1" applyBorder="1"/>
    <xf numFmtId="0" fontId="0" fillId="6" borderId="1" xfId="0" applyFill="1" applyBorder="1"/>
    <xf numFmtId="0" fontId="0" fillId="6" borderId="15" xfId="0" applyFill="1" applyBorder="1"/>
    <xf numFmtId="0" fontId="0" fillId="0" borderId="4" xfId="0" applyBorder="1" applyAlignment="1">
      <alignment vertical="top"/>
    </xf>
    <xf numFmtId="0" fontId="9" fillId="0" borderId="2" xfId="0" applyFont="1" applyBorder="1" applyAlignment="1">
      <alignment vertical="top"/>
    </xf>
    <xf numFmtId="0" fontId="9" fillId="0" borderId="6" xfId="0" applyFont="1" applyBorder="1" applyAlignment="1">
      <alignment vertical="top"/>
    </xf>
    <xf numFmtId="9" fontId="9" fillId="9" borderId="1" xfId="15" applyFont="1" applyFill="1" applyBorder="1" applyAlignment="1">
      <alignment horizontal="center" vertical="center"/>
    </xf>
    <xf numFmtId="0" fontId="34" fillId="10" borderId="0" xfId="0" applyFont="1" applyFill="1" applyAlignment="1">
      <alignment vertical="top" wrapText="1"/>
    </xf>
    <xf numFmtId="0" fontId="41" fillId="10" borderId="0" xfId="0" applyFont="1" applyFill="1" applyAlignment="1">
      <alignment vertical="top" wrapText="1"/>
    </xf>
    <xf numFmtId="9" fontId="9" fillId="0" borderId="0" xfId="15" applyFont="1" applyFill="1" applyBorder="1" applyAlignment="1">
      <alignment horizontal="center" vertical="center"/>
    </xf>
    <xf numFmtId="9" fontId="9" fillId="0" borderId="1" xfId="15" applyFont="1" applyFill="1" applyBorder="1" applyAlignment="1">
      <alignment horizontal="center" vertical="center"/>
    </xf>
    <xf numFmtId="9" fontId="10" fillId="9" borderId="0" xfId="15" applyFont="1" applyFill="1" applyBorder="1" applyAlignment="1">
      <alignment horizontal="center" vertical="center"/>
    </xf>
    <xf numFmtId="9" fontId="28" fillId="9" borderId="0" xfId="15" applyFont="1" applyFill="1" applyBorder="1" applyAlignment="1">
      <alignment vertical="center"/>
    </xf>
    <xf numFmtId="9" fontId="28" fillId="9" borderId="1" xfId="15" applyFont="1" applyFill="1" applyBorder="1" applyAlignment="1">
      <alignment vertical="center"/>
    </xf>
    <xf numFmtId="9" fontId="28" fillId="9" borderId="0" xfId="15" applyFont="1" applyFill="1" applyBorder="1" applyAlignment="1">
      <alignment horizontal="center" vertical="center"/>
    </xf>
    <xf numFmtId="9" fontId="28" fillId="9" borderId="1" xfId="15" applyFont="1" applyFill="1" applyBorder="1" applyAlignment="1">
      <alignment horizontal="center" vertical="center"/>
    </xf>
    <xf numFmtId="0" fontId="11" fillId="0" borderId="0" xfId="0" applyFont="1"/>
    <xf numFmtId="0" fontId="9" fillId="0" borderId="0" xfId="0" applyFont="1" applyAlignment="1">
      <alignment horizontal="left" indent="2"/>
    </xf>
    <xf numFmtId="0" fontId="9" fillId="0" borderId="0" xfId="0" applyFont="1" applyAlignment="1">
      <alignment horizontal="left" indent="4"/>
    </xf>
    <xf numFmtId="0" fontId="48" fillId="0" borderId="0" xfId="20" applyFont="1">
      <alignment/>
      <protection/>
    </xf>
    <xf numFmtId="0" fontId="49" fillId="0" borderId="0" xfId="20" applyFont="1" applyAlignment="1">
      <alignment horizontal="left"/>
      <protection/>
    </xf>
    <xf numFmtId="0" fontId="50" fillId="0" borderId="0" xfId="20" applyFont="1">
      <alignment/>
      <protection/>
    </xf>
    <xf numFmtId="0" fontId="48" fillId="0" borderId="0" xfId="20" applyFont="1" applyAlignment="1">
      <alignment horizontal="center"/>
      <protection/>
    </xf>
    <xf numFmtId="0" fontId="9" fillId="0" borderId="5" xfId="0" applyFont="1" applyBorder="1" applyAlignment="1">
      <alignment horizontal="left" vertical="center" wrapText="1"/>
    </xf>
    <xf numFmtId="0" fontId="6" fillId="11" borderId="0" xfId="0" applyFont="1" applyFill="1" applyAlignment="1">
      <alignment vertical="top"/>
    </xf>
    <xf numFmtId="0" fontId="6" fillId="0" borderId="0" xfId="0" applyFont="1" applyAlignment="1">
      <alignment vertical="top"/>
    </xf>
    <xf numFmtId="0" fontId="29" fillId="0" borderId="0" xfId="0" applyFont="1" applyAlignment="1">
      <alignment vertical="top"/>
    </xf>
    <xf numFmtId="0" fontId="29" fillId="10" borderId="0" xfId="0" applyFont="1" applyFill="1" applyAlignment="1">
      <alignment vertical="top"/>
    </xf>
    <xf numFmtId="0" fontId="29" fillId="9" borderId="0" xfId="0" applyFont="1" applyFill="1" applyAlignment="1">
      <alignment vertical="top"/>
    </xf>
    <xf numFmtId="0" fontId="26" fillId="0" borderId="0" xfId="0" applyFont="1"/>
    <xf numFmtId="0" fontId="28" fillId="0" borderId="0" xfId="0" applyFont="1" applyAlignment="1">
      <alignment horizontal="left"/>
    </xf>
    <xf numFmtId="0" fontId="28" fillId="0" borderId="0" xfId="0" applyFont="1" applyAlignment="1">
      <alignment horizontal="left" indent="2"/>
    </xf>
    <xf numFmtId="0" fontId="28" fillId="0" borderId="0" xfId="0" applyFont="1"/>
    <xf numFmtId="0" fontId="28" fillId="0" borderId="2" xfId="0" applyFont="1" applyBorder="1"/>
    <xf numFmtId="3" fontId="28" fillId="0" borderId="0" xfId="0" applyNumberFormat="1" applyFont="1"/>
    <xf numFmtId="0" fontId="9" fillId="0" borderId="0" xfId="0" applyFont="1" applyAlignment="1">
      <alignment horizontal="left"/>
    </xf>
    <xf numFmtId="0" fontId="9" fillId="0" borderId="2" xfId="0" applyFont="1" applyBorder="1"/>
    <xf numFmtId="3" fontId="9" fillId="0" borderId="0" xfId="0" applyNumberFormat="1" applyFont="1"/>
    <xf numFmtId="3" fontId="9" fillId="0" borderId="2" xfId="0" applyNumberFormat="1" applyFont="1" applyBorder="1"/>
    <xf numFmtId="0" fontId="9" fillId="0" borderId="8" xfId="0" applyFont="1" applyBorder="1" applyAlignment="1">
      <alignment vertical="center"/>
    </xf>
    <xf numFmtId="0" fontId="9" fillId="0" borderId="5" xfId="0" applyFont="1" applyBorder="1" applyAlignment="1">
      <alignment horizontal="left" vertical="center" indent="2"/>
    </xf>
    <xf numFmtId="0" fontId="9" fillId="0" borderId="6" xfId="0" applyFont="1" applyBorder="1"/>
    <xf numFmtId="0" fontId="9" fillId="0" borderId="6"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center" wrapText="1"/>
    </xf>
    <xf numFmtId="0" fontId="9" fillId="0" borderId="5" xfId="0" applyFont="1" applyBorder="1" applyAlignment="1">
      <alignment vertical="center"/>
    </xf>
    <xf numFmtId="0" fontId="28" fillId="0" borderId="5" xfId="0" applyFont="1" applyBorder="1" applyAlignment="1">
      <alignment horizontal="left" vertical="center" indent="2"/>
    </xf>
    <xf numFmtId="0" fontId="9" fillId="0" borderId="5" xfId="0" applyFont="1" applyBorder="1" applyAlignment="1">
      <alignment vertical="center" wrapText="1"/>
    </xf>
    <xf numFmtId="0" fontId="9" fillId="0" borderId="8" xfId="0" applyFont="1" applyBorder="1" applyAlignment="1">
      <alignment vertical="center" wrapText="1"/>
    </xf>
    <xf numFmtId="0" fontId="9" fillId="0" borderId="5" xfId="0" applyFont="1" applyBorder="1" applyAlignment="1">
      <alignment horizontal="left" vertical="center" indent="4"/>
    </xf>
    <xf numFmtId="0" fontId="28" fillId="0" borderId="5" xfId="0" applyFont="1" applyBorder="1" applyAlignment="1">
      <alignment vertical="center"/>
    </xf>
    <xf numFmtId="3" fontId="9" fillId="0" borderId="0" xfId="0" applyNumberFormat="1" applyFont="1" applyAlignment="1">
      <alignment horizontal="center" vertical="center"/>
    </xf>
    <xf numFmtId="3" fontId="9" fillId="0" borderId="2" xfId="0" applyNumberFormat="1" applyFont="1" applyBorder="1" applyAlignment="1">
      <alignment horizontal="center" vertical="center"/>
    </xf>
    <xf numFmtId="0" fontId="0" fillId="12" borderId="0" xfId="0" applyFill="1" applyAlignment="1">
      <alignment horizontal="left"/>
    </xf>
    <xf numFmtId="0" fontId="0" fillId="12" borderId="0" xfId="0" applyFill="1"/>
    <xf numFmtId="3" fontId="0" fillId="0" borderId="0" xfId="0" applyNumberFormat="1" applyAlignment="1">
      <alignment horizontal="right"/>
    </xf>
    <xf numFmtId="0" fontId="53" fillId="0" borderId="16" xfId="21" applyBorder="1"/>
    <xf numFmtId="0" fontId="53" fillId="0" borderId="17" xfId="21" applyBorder="1"/>
    <xf numFmtId="0" fontId="54" fillId="12" borderId="0" xfId="0" applyFont="1" applyFill="1" applyAlignment="1">
      <alignment horizontal="center" vertical="center"/>
    </xf>
    <xf numFmtId="0" fontId="54" fillId="12" borderId="0" xfId="0" applyFont="1" applyFill="1" applyAlignment="1">
      <alignment vertical="center"/>
    </xf>
    <xf numFmtId="9" fontId="9" fillId="0" borderId="0" xfId="15" applyFont="1" applyFill="1" applyAlignment="1">
      <alignment horizontal="center" vertical="center"/>
    </xf>
    <xf numFmtId="9" fontId="9" fillId="0" borderId="2" xfId="15" applyFont="1" applyFill="1" applyBorder="1" applyAlignment="1">
      <alignment horizontal="center" vertical="center"/>
    </xf>
    <xf numFmtId="0" fontId="9" fillId="0" borderId="5" xfId="0" applyFont="1" applyBorder="1" applyAlignment="1">
      <alignment horizontal="left"/>
    </xf>
    <xf numFmtId="4" fontId="9" fillId="0" borderId="0" xfId="0" applyNumberFormat="1" applyFont="1" applyAlignment="1">
      <alignment horizontal="center" vertical="center"/>
    </xf>
    <xf numFmtId="4" fontId="9" fillId="0" borderId="2" xfId="0" applyNumberFormat="1" applyFont="1" applyBorder="1" applyAlignment="1">
      <alignment horizontal="center" vertical="center"/>
    </xf>
    <xf numFmtId="3" fontId="52" fillId="0" borderId="0" xfId="0" applyNumberFormat="1" applyFont="1" applyAlignment="1">
      <alignment horizontal="right"/>
    </xf>
    <xf numFmtId="9" fontId="9" fillId="0" borderId="0" xfId="15" applyFont="1" applyAlignment="1">
      <alignment horizontal="center" vertical="center"/>
    </xf>
    <xf numFmtId="9" fontId="9" fillId="0" borderId="2" xfId="15" applyFont="1" applyBorder="1" applyAlignment="1">
      <alignment horizontal="center" vertical="center"/>
    </xf>
    <xf numFmtId="175" fontId="0" fillId="0" borderId="0" xfId="0" applyNumberFormat="1"/>
    <xf numFmtId="175" fontId="0" fillId="0" borderId="2" xfId="0" applyNumberFormat="1" applyBorder="1" applyAlignment="1">
      <alignment horizontal="right"/>
    </xf>
    <xf numFmtId="14" fontId="35" fillId="10" borderId="0" xfId="0" applyNumberFormat="1" applyFont="1" applyFill="1" applyAlignment="1">
      <alignment horizontal="left" vertical="top" wrapText="1"/>
    </xf>
    <xf numFmtId="0" fontId="2" fillId="10" borderId="0" xfId="0" applyFont="1" applyFill="1" applyAlignment="1">
      <alignment vertical="top" wrapText="1"/>
    </xf>
    <xf numFmtId="0" fontId="2" fillId="10" borderId="0" xfId="0" applyFont="1" applyFill="1" applyAlignment="1">
      <alignment horizontal="center" vertical="center" wrapText="1"/>
    </xf>
    <xf numFmtId="175" fontId="0" fillId="13" borderId="0" xfId="0" applyNumberFormat="1" applyFill="1" applyAlignment="1">
      <alignment horizontal="right"/>
    </xf>
    <xf numFmtId="0" fontId="52" fillId="0" borderId="0" xfId="0" applyFont="1" applyAlignment="1">
      <alignment horizontal="left"/>
    </xf>
    <xf numFmtId="0" fontId="52" fillId="0" borderId="0" xfId="0" applyFont="1" applyAlignment="1">
      <alignment horizontal="left" indent="2"/>
    </xf>
    <xf numFmtId="0" fontId="52" fillId="0" borderId="2" xfId="0" applyFont="1" applyBorder="1"/>
    <xf numFmtId="0" fontId="52" fillId="0" borderId="0" xfId="0" applyFont="1" applyAlignment="1">
      <alignment horizontal="right"/>
    </xf>
    <xf numFmtId="0" fontId="52" fillId="0" borderId="2" xfId="0" applyFont="1" applyBorder="1" applyAlignment="1">
      <alignment horizontal="right"/>
    </xf>
    <xf numFmtId="0" fontId="52" fillId="0" borderId="0" xfId="0" applyFont="1" applyAlignment="1">
      <alignment horizontal="left" indent="4"/>
    </xf>
    <xf numFmtId="3" fontId="52" fillId="0" borderId="0" xfId="0" applyNumberFormat="1" applyFont="1"/>
    <xf numFmtId="0" fontId="53" fillId="0" borderId="0" xfId="21"/>
    <xf numFmtId="0" fontId="57" fillId="0" borderId="0" xfId="0" applyFont="1" applyAlignment="1">
      <alignment horizontal="left"/>
    </xf>
    <xf numFmtId="0" fontId="57" fillId="0" borderId="0" xfId="0" applyFont="1"/>
    <xf numFmtId="6" fontId="52" fillId="0" borderId="0" xfId="0" applyNumberFormat="1" applyFont="1" applyAlignment="1">
      <alignment horizontal="right"/>
    </xf>
    <xf numFmtId="0" fontId="9" fillId="0" borderId="0" xfId="0" applyFont="1" applyAlignment="1">
      <alignment wrapText="1"/>
    </xf>
    <xf numFmtId="3" fontId="52" fillId="14" borderId="0" xfId="0" applyNumberFormat="1" applyFont="1" applyFill="1"/>
    <xf numFmtId="6" fontId="52" fillId="14" borderId="0" xfId="0" applyNumberFormat="1" applyFont="1" applyFill="1"/>
    <xf numFmtId="0" fontId="52" fillId="0" borderId="0" xfId="0" applyFont="1" applyAlignment="1">
      <alignment horizontal="left" wrapText="1"/>
    </xf>
    <xf numFmtId="0" fontId="57" fillId="15" borderId="18" xfId="0" applyFont="1" applyFill="1" applyBorder="1" applyAlignment="1">
      <alignment horizontal="center" vertical="center" wrapText="1"/>
    </xf>
    <xf numFmtId="0" fontId="57" fillId="15" borderId="13" xfId="0" applyFont="1" applyFill="1" applyBorder="1" applyAlignment="1">
      <alignment horizontal="center" vertical="center" wrapText="1"/>
    </xf>
    <xf numFmtId="0" fontId="52" fillId="0" borderId="19" xfId="0" applyFont="1" applyBorder="1"/>
    <xf numFmtId="0" fontId="52" fillId="0" borderId="7" xfId="0" applyFont="1" applyBorder="1"/>
    <xf numFmtId="0" fontId="52" fillId="0" borderId="7" xfId="0" applyFont="1" applyBorder="1" applyAlignment="1">
      <alignment wrapText="1"/>
    </xf>
    <xf numFmtId="0" fontId="52" fillId="0" borderId="20" xfId="0" applyFont="1" applyBorder="1"/>
    <xf numFmtId="0" fontId="52" fillId="0" borderId="21" xfId="0" applyFont="1" applyBorder="1"/>
    <xf numFmtId="0" fontId="52" fillId="0" borderId="21" xfId="0" applyFont="1" applyBorder="1" applyAlignment="1">
      <alignment wrapText="1"/>
    </xf>
    <xf numFmtId="0" fontId="57" fillId="0" borderId="0" xfId="0" applyFont="1" applyAlignment="1">
      <alignment horizontal="left" vertical="top"/>
    </xf>
    <xf numFmtId="0" fontId="57" fillId="0" borderId="0" xfId="0" applyFont="1" applyAlignment="1">
      <alignment vertical="top"/>
    </xf>
    <xf numFmtId="0" fontId="52" fillId="0" borderId="0" xfId="0" applyFont="1" applyAlignment="1">
      <alignment vertical="top"/>
    </xf>
    <xf numFmtId="0" fontId="52" fillId="0" borderId="1" xfId="0" applyFont="1" applyBorder="1" applyAlignment="1">
      <alignment vertical="top"/>
    </xf>
    <xf numFmtId="0" fontId="52" fillId="0" borderId="0" xfId="0" applyFont="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vertical="top"/>
    </xf>
    <xf numFmtId="0" fontId="52" fillId="0" borderId="0" xfId="0" applyFont="1" applyAlignment="1">
      <alignment horizontal="left" vertical="top"/>
    </xf>
    <xf numFmtId="0" fontId="52" fillId="0" borderId="1" xfId="0" applyFont="1" applyBorder="1" applyAlignment="1">
      <alignment horizontal="center" vertical="top"/>
    </xf>
    <xf numFmtId="0" fontId="52" fillId="0" borderId="0" xfId="0" applyFont="1" applyAlignment="1">
      <alignment horizontal="left" vertical="center"/>
    </xf>
    <xf numFmtId="3" fontId="52" fillId="14" borderId="0" xfId="0" applyNumberFormat="1" applyFont="1" applyFill="1" applyAlignment="1">
      <alignment horizontal="center" vertical="center"/>
    </xf>
    <xf numFmtId="0" fontId="52" fillId="14" borderId="0" xfId="0" applyFont="1" applyFill="1" applyAlignment="1">
      <alignment horizontal="center" vertical="center"/>
    </xf>
    <xf numFmtId="0" fontId="9" fillId="16" borderId="2" xfId="0" applyFont="1" applyFill="1" applyBorder="1" applyAlignment="1">
      <alignment vertical="top"/>
    </xf>
    <xf numFmtId="0" fontId="9" fillId="16" borderId="6" xfId="0" applyFont="1" applyFill="1" applyBorder="1" applyAlignment="1">
      <alignment vertical="top"/>
    </xf>
    <xf numFmtId="0" fontId="0" fillId="2" borderId="22" xfId="0" applyFill="1" applyBorder="1" applyAlignment="1">
      <alignment horizontal="center" vertical="center"/>
    </xf>
    <xf numFmtId="0" fontId="2" fillId="2" borderId="23" xfId="0" applyFont="1" applyFill="1" applyBorder="1" applyAlignment="1">
      <alignment horizontal="center" vertical="center"/>
    </xf>
    <xf numFmtId="0" fontId="2" fillId="4" borderId="24" xfId="0" applyFont="1"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0" borderId="23" xfId="0" applyBorder="1"/>
    <xf numFmtId="0" fontId="4" fillId="3" borderId="23" xfId="0" applyFont="1" applyFill="1" applyBorder="1"/>
    <xf numFmtId="3" fontId="4" fillId="5" borderId="23" xfId="0" applyNumberFormat="1" applyFont="1" applyFill="1" applyBorder="1"/>
    <xf numFmtId="0" fontId="0" fillId="0" borderId="25" xfId="0" applyBorder="1"/>
    <xf numFmtId="3" fontId="0" fillId="0" borderId="23" xfId="0" applyNumberFormat="1" applyBorder="1"/>
    <xf numFmtId="3" fontId="2" fillId="0" borderId="23" xfId="0" applyNumberFormat="1" applyFont="1" applyBorder="1"/>
    <xf numFmtId="3" fontId="0" fillId="0" borderId="25" xfId="0" applyNumberFormat="1" applyBorder="1"/>
    <xf numFmtId="3" fontId="4" fillId="3" borderId="23" xfId="0" applyNumberFormat="1" applyFont="1" applyFill="1" applyBorder="1"/>
    <xf numFmtId="3" fontId="0" fillId="0" borderId="23" xfId="0" applyNumberFormat="1" applyBorder="1" applyAlignment="1">
      <alignment horizontal="left" indent="2"/>
    </xf>
    <xf numFmtId="175" fontId="9" fillId="0" borderId="0" xfId="0" applyNumberFormat="1" applyFont="1"/>
    <xf numFmtId="10" fontId="9" fillId="0" borderId="0" xfId="18" applyNumberFormat="1" applyFont="1"/>
    <xf numFmtId="3" fontId="0" fillId="17" borderId="0" xfId="0" applyNumberFormat="1" applyFill="1"/>
    <xf numFmtId="0" fontId="56" fillId="0" borderId="0" xfId="0" applyFont="1" applyAlignment="1">
      <alignment horizontal="left" wrapText="1"/>
    </xf>
    <xf numFmtId="3" fontId="0" fillId="17" borderId="2" xfId="0" applyNumberFormat="1" applyFill="1" applyBorder="1"/>
    <xf numFmtId="0" fontId="0" fillId="0" borderId="23" xfId="0" applyBorder="1" applyAlignment="1">
      <alignment horizontal="center"/>
    </xf>
    <xf numFmtId="0" fontId="52" fillId="0" borderId="23" xfId="0" applyFont="1" applyBorder="1" applyAlignment="1">
      <alignment horizontal="center" vertical="top"/>
    </xf>
    <xf numFmtId="0" fontId="0" fillId="0" borderId="23" xfId="0" applyBorder="1" applyAlignment="1">
      <alignment horizontal="center" vertical="top"/>
    </xf>
    <xf numFmtId="3" fontId="0" fillId="0" borderId="0" xfId="0" applyNumberFormat="1" applyAlignment="1">
      <alignment horizontal="center"/>
    </xf>
    <xf numFmtId="3" fontId="52" fillId="0" borderId="0" xfId="0" applyNumberFormat="1" applyFont="1" applyAlignment="1">
      <alignment horizontal="center"/>
    </xf>
    <xf numFmtId="0" fontId="0" fillId="0" borderId="0" xfId="0" applyAlignment="1">
      <alignment horizontal="center"/>
    </xf>
    <xf numFmtId="0" fontId="52" fillId="0" borderId="23" xfId="0" applyFont="1" applyBorder="1" applyAlignment="1">
      <alignment horizontal="center"/>
    </xf>
    <xf numFmtId="3" fontId="52" fillId="0" borderId="23" xfId="0" applyNumberFormat="1" applyFont="1" applyBorder="1" applyAlignment="1">
      <alignment horizontal="center"/>
    </xf>
    <xf numFmtId="0" fontId="52" fillId="0" borderId="2" xfId="0" applyFont="1" applyBorder="1" applyAlignment="1">
      <alignment horizontal="center"/>
    </xf>
    <xf numFmtId="175" fontId="0" fillId="0" borderId="0" xfId="0" applyNumberFormat="1" applyAlignment="1">
      <alignment horizontal="center"/>
    </xf>
    <xf numFmtId="175" fontId="0" fillId="0" borderId="2" xfId="0" applyNumberFormat="1" applyBorder="1" applyAlignment="1">
      <alignment horizontal="center"/>
    </xf>
    <xf numFmtId="42" fontId="0" fillId="0" borderId="2" xfId="0" applyNumberFormat="1" applyBorder="1" applyAlignment="1">
      <alignment horizontal="center"/>
    </xf>
    <xf numFmtId="3" fontId="0" fillId="0" borderId="2"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6" fontId="52" fillId="0" borderId="0" xfId="0" applyNumberFormat="1" applyFont="1" applyAlignment="1">
      <alignment horizontal="center"/>
    </xf>
    <xf numFmtId="0" fontId="0" fillId="0" borderId="2" xfId="0" applyBorder="1" applyAlignment="1">
      <alignment horizontal="center"/>
    </xf>
    <xf numFmtId="172" fontId="0" fillId="0" borderId="2" xfId="0" applyNumberForma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28" fillId="0" borderId="2" xfId="0" applyNumberFormat="1" applyFont="1" applyBorder="1" applyAlignment="1">
      <alignment horizontal="center"/>
    </xf>
    <xf numFmtId="3" fontId="9" fillId="0" borderId="0" xfId="0" applyNumberFormat="1" applyFont="1" applyAlignment="1">
      <alignment horizontal="center"/>
    </xf>
    <xf numFmtId="3" fontId="9" fillId="0" borderId="2" xfId="0" applyNumberFormat="1" applyFont="1" applyBorder="1" applyAlignment="1">
      <alignment horizontal="center"/>
    </xf>
    <xf numFmtId="3" fontId="0" fillId="0" borderId="10" xfId="0" applyNumberFormat="1" applyBorder="1" applyAlignment="1">
      <alignment horizontal="center"/>
    </xf>
    <xf numFmtId="3" fontId="0" fillId="17" borderId="23" xfId="0" applyNumberFormat="1" applyFill="1" applyBorder="1" applyAlignment="1">
      <alignment horizontal="center"/>
    </xf>
    <xf numFmtId="0" fontId="52" fillId="14" borderId="0" xfId="0" applyFont="1" applyFill="1" applyAlignment="1">
      <alignment horizontal="center"/>
    </xf>
    <xf numFmtId="9" fontId="9" fillId="0" borderId="0" xfId="0" applyNumberFormat="1" applyFont="1" applyAlignment="1">
      <alignment horizontal="center" vertical="center"/>
    </xf>
    <xf numFmtId="6" fontId="52" fillId="0" borderId="23" xfId="0" applyNumberFormat="1" applyFont="1" applyBorder="1" applyAlignment="1">
      <alignment horizontal="center"/>
    </xf>
    <xf numFmtId="0" fontId="52" fillId="0" borderId="2" xfId="0" applyFont="1" applyBorder="1" applyAlignment="1">
      <alignment horizontal="center" vertical="top"/>
    </xf>
    <xf numFmtId="0" fontId="2" fillId="0" borderId="23" xfId="0" applyFont="1" applyBorder="1" applyAlignment="1">
      <alignment horizontal="center"/>
    </xf>
    <xf numFmtId="0" fontId="56" fillId="0" borderId="23" xfId="0" applyFont="1" applyBorder="1"/>
    <xf numFmtId="0" fontId="62" fillId="0" borderId="23" xfId="0" applyFont="1" applyBorder="1"/>
    <xf numFmtId="0" fontId="56" fillId="0" borderId="0" xfId="0" applyFont="1"/>
    <xf numFmtId="0" fontId="56" fillId="0" borderId="2" xfId="0" applyFont="1" applyBorder="1"/>
    <xf numFmtId="0" fontId="56" fillId="0" borderId="1" xfId="0" applyFont="1" applyBorder="1"/>
    <xf numFmtId="3" fontId="56" fillId="18" borderId="0" xfId="0" applyNumberFormat="1" applyFont="1" applyFill="1" applyAlignment="1">
      <alignment horizontal="center" vertical="center"/>
    </xf>
    <xf numFmtId="3" fontId="56" fillId="0" borderId="0" xfId="0" applyNumberFormat="1" applyFont="1" applyAlignment="1">
      <alignment horizontal="center" vertical="center"/>
    </xf>
    <xf numFmtId="0" fontId="56" fillId="18" borderId="0" xfId="0" applyFont="1" applyFill="1" applyAlignment="1">
      <alignment horizontal="center" vertical="center"/>
    </xf>
    <xf numFmtId="0" fontId="56" fillId="0" borderId="0" xfId="0" applyFont="1" applyAlignment="1">
      <alignment horizontal="center" vertical="center"/>
    </xf>
    <xf numFmtId="0" fontId="37" fillId="0" borderId="0" xfId="0" applyFont="1" applyAlignment="1">
      <alignment horizontal="center" vertical="center" wrapText="1"/>
    </xf>
    <xf numFmtId="0" fontId="6" fillId="6" borderId="0" xfId="0" applyFont="1" applyFill="1" applyAlignment="1">
      <alignment horizontal="center" vertical="center" wrapText="1"/>
    </xf>
    <xf numFmtId="0" fontId="2" fillId="7" borderId="7"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0" borderId="0" xfId="0" applyAlignment="1">
      <alignment horizontal="center" vertical="center" wrapText="1"/>
    </xf>
    <xf numFmtId="0" fontId="30" fillId="8" borderId="5" xfId="0" applyFont="1" applyFill="1" applyBorder="1" applyAlignment="1">
      <alignment horizontal="center" vertical="center" wrapText="1"/>
    </xf>
    <xf numFmtId="0" fontId="52" fillId="0" borderId="0" xfId="0" applyFont="1" applyAlignment="1">
      <alignment horizontal="center" vertical="center" wrapText="1"/>
    </xf>
    <xf numFmtId="0" fontId="30" fillId="8" borderId="0" xfId="0" applyFont="1" applyFill="1" applyAlignment="1">
      <alignment horizontal="center" vertical="center" wrapText="1"/>
    </xf>
    <xf numFmtId="0" fontId="9" fillId="0" borderId="0" xfId="0" applyFont="1" applyAlignment="1">
      <alignment horizontal="center" vertical="center" wrapText="1"/>
    </xf>
    <xf numFmtId="174" fontId="9" fillId="0" borderId="0" xfId="0" applyNumberFormat="1" applyFont="1" applyAlignment="1">
      <alignment horizontal="center" vertical="center" wrapText="1"/>
    </xf>
    <xf numFmtId="0" fontId="9" fillId="0" borderId="5" xfId="0" applyFont="1" applyBorder="1" applyAlignment="1">
      <alignment horizontal="center" vertical="center" wrapText="1"/>
    </xf>
    <xf numFmtId="0" fontId="0" fillId="8" borderId="0" xfId="0" applyFill="1" applyAlignment="1">
      <alignment vertical="center" wrapText="1"/>
    </xf>
    <xf numFmtId="175" fontId="0" fillId="0" borderId="0" xfId="0" applyNumberFormat="1" applyAlignment="1">
      <alignment horizontal="center" vertical="center" wrapText="1"/>
    </xf>
    <xf numFmtId="0" fontId="36" fillId="0" borderId="0" xfId="0" applyFont="1" applyAlignment="1">
      <alignment wrapText="1"/>
    </xf>
    <xf numFmtId="0" fontId="0" fillId="0" borderId="5" xfId="0" applyBorder="1" applyAlignment="1">
      <alignment horizontal="center" vertical="center" wrapText="1"/>
    </xf>
    <xf numFmtId="0" fontId="4" fillId="8" borderId="0" xfId="0" applyFont="1" applyFill="1" applyAlignment="1">
      <alignment wrapText="1"/>
    </xf>
    <xf numFmtId="3" fontId="9" fillId="0" borderId="0" xfId="0" applyNumberFormat="1" applyFont="1" applyAlignment="1">
      <alignment horizontal="center" vertical="center" wrapText="1"/>
    </xf>
    <xf numFmtId="3" fontId="0" fillId="0" borderId="0" xfId="0" applyNumberFormat="1" applyAlignment="1">
      <alignment horizontal="center" vertical="center" wrapText="1"/>
    </xf>
    <xf numFmtId="3" fontId="0" fillId="0" borderId="5" xfId="0" applyNumberFormat="1" applyBorder="1" applyAlignment="1">
      <alignment horizontal="center" vertical="center" wrapText="1"/>
    </xf>
    <xf numFmtId="9" fontId="9" fillId="0" borderId="0" xfId="15" applyFont="1" applyAlignment="1">
      <alignment horizontal="center" vertical="center" wrapText="1"/>
    </xf>
    <xf numFmtId="3" fontId="0" fillId="0" borderId="0" xfId="0" applyNumberFormat="1" applyAlignment="1">
      <alignment horizontal="center" wrapText="1"/>
    </xf>
    <xf numFmtId="0" fontId="0" fillId="0" borderId="5" xfId="0" applyBorder="1" applyAlignment="1">
      <alignment horizontal="center" vertical="top"/>
    </xf>
    <xf numFmtId="0" fontId="9" fillId="0" borderId="1" xfId="0" applyFont="1" applyBorder="1" applyAlignment="1">
      <alignment vertical="center"/>
    </xf>
    <xf numFmtId="0" fontId="9" fillId="0" borderId="2" xfId="0" applyFont="1" applyBorder="1" applyAlignment="1">
      <alignment vertical="center"/>
    </xf>
    <xf numFmtId="0" fontId="9" fillId="0" borderId="0" xfId="0" applyFont="1" applyAlignment="1">
      <alignment vertical="center"/>
    </xf>
    <xf numFmtId="0" fontId="32" fillId="0" borderId="0" xfId="0" applyFont="1" applyAlignment="1">
      <alignment vertical="center"/>
    </xf>
    <xf numFmtId="10" fontId="9" fillId="0" borderId="0" xfId="18" applyNumberFormat="1" applyFont="1" applyFill="1" applyBorder="1" applyAlignment="1">
      <alignment vertical="center"/>
    </xf>
    <xf numFmtId="43" fontId="9" fillId="0" borderId="0" xfId="18" applyFont="1" applyFill="1" applyBorder="1" applyAlignment="1">
      <alignment vertical="center"/>
    </xf>
    <xf numFmtId="0" fontId="34" fillId="0" borderId="0" xfId="0" applyFont="1" applyAlignment="1">
      <alignment vertical="center" wrapText="1"/>
    </xf>
    <xf numFmtId="0" fontId="52" fillId="0" borderId="2" xfId="0" applyFont="1" applyBorder="1" applyAlignment="1">
      <alignment horizontal="left" vertical="top"/>
    </xf>
    <xf numFmtId="0" fontId="33" fillId="0" borderId="0" xfId="0" applyFont="1" applyAlignment="1">
      <alignment wrapText="1"/>
    </xf>
    <xf numFmtId="0" fontId="31" fillId="0" borderId="0" xfId="0" applyFont="1"/>
    <xf numFmtId="0" fontId="0" fillId="0" borderId="1" xfId="0" applyBorder="1"/>
    <xf numFmtId="44" fontId="0" fillId="0" borderId="0" xfId="16" applyFont="1" applyBorder="1" applyAlignment="1">
      <alignment horizontal="center"/>
    </xf>
    <xf numFmtId="0" fontId="9" fillId="0" borderId="2" xfId="0" applyFont="1" applyBorder="1" applyAlignment="1">
      <alignment horizontal="left" vertical="top"/>
    </xf>
    <xf numFmtId="0" fontId="57" fillId="0" borderId="0" xfId="0" applyFont="1" applyAlignment="1">
      <alignment horizontal="left" vertical="center"/>
    </xf>
    <xf numFmtId="0" fontId="60" fillId="0" borderId="0" xfId="0" applyFont="1" applyAlignment="1">
      <alignment horizontal="left" vertical="top"/>
    </xf>
    <xf numFmtId="0" fontId="66" fillId="0" borderId="0" xfId="0" applyFont="1" applyAlignment="1">
      <alignment vertical="top"/>
    </xf>
    <xf numFmtId="3" fontId="0" fillId="0" borderId="2" xfId="0" applyNumberFormat="1" applyBorder="1" applyAlignment="1">
      <alignment horizontal="right"/>
    </xf>
    <xf numFmtId="3" fontId="0" fillId="0" borderId="10" xfId="0" applyNumberFormat="1" applyBorder="1"/>
    <xf numFmtId="0" fontId="56" fillId="0" borderId="10" xfId="0" applyFont="1" applyBorder="1" applyAlignment="1">
      <alignment horizontal="center"/>
    </xf>
    <xf numFmtId="0" fontId="56" fillId="0" borderId="23" xfId="0" applyFont="1" applyBorder="1" applyAlignment="1">
      <alignment horizontal="center"/>
    </xf>
    <xf numFmtId="0" fontId="62" fillId="0" borderId="23" xfId="0" applyFont="1" applyBorder="1" applyAlignment="1">
      <alignment horizontal="center"/>
    </xf>
    <xf numFmtId="0" fontId="63" fillId="0" borderId="10" xfId="0" applyFont="1" applyBorder="1" applyAlignment="1">
      <alignment horizontal="center"/>
    </xf>
    <xf numFmtId="0" fontId="64" fillId="0" borderId="10" xfId="0" applyFont="1" applyBorder="1" applyAlignment="1">
      <alignment horizontal="center"/>
    </xf>
    <xf numFmtId="3" fontId="56" fillId="0" borderId="0" xfId="0" applyNumberFormat="1" applyFont="1" applyAlignment="1">
      <alignment horizontal="center"/>
    </xf>
    <xf numFmtId="0" fontId="56" fillId="0" borderId="2" xfId="0" applyFont="1" applyBorder="1" applyAlignment="1">
      <alignment vertical="center"/>
    </xf>
    <xf numFmtId="3" fontId="0" fillId="0" borderId="5" xfId="0" applyNumberFormat="1" applyBorder="1" applyAlignment="1">
      <alignment vertical="center"/>
    </xf>
    <xf numFmtId="3" fontId="0" fillId="0" borderId="6" xfId="0" applyNumberFormat="1" applyBorder="1" applyAlignment="1">
      <alignment vertical="center"/>
    </xf>
    <xf numFmtId="3" fontId="0" fillId="0" borderId="25" xfId="0" applyNumberFormat="1" applyBorder="1" applyAlignment="1">
      <alignment vertical="center"/>
    </xf>
    <xf numFmtId="0" fontId="56" fillId="0" borderId="23" xfId="0" applyFont="1" applyBorder="1" applyAlignment="1">
      <alignment horizontal="center" vertical="center"/>
    </xf>
    <xf numFmtId="44" fontId="0" fillId="0" borderId="26" xfId="16" applyFont="1" applyBorder="1" applyAlignment="1">
      <alignment horizontal="center"/>
    </xf>
    <xf numFmtId="0" fontId="9" fillId="0" borderId="15" xfId="0" applyFont="1" applyBorder="1" applyAlignment="1">
      <alignment horizontal="center"/>
    </xf>
    <xf numFmtId="0" fontId="0" fillId="0" borderId="2" xfId="0" applyBorder="1" applyAlignment="1">
      <alignment vertical="top"/>
    </xf>
    <xf numFmtId="0" fontId="0" fillId="0" borderId="12" xfId="0" applyBorder="1" applyAlignment="1">
      <alignment vertical="top"/>
    </xf>
    <xf numFmtId="0" fontId="52" fillId="0" borderId="10" xfId="0" applyFont="1" applyBorder="1" applyAlignment="1">
      <alignment vertical="top"/>
    </xf>
    <xf numFmtId="0" fontId="52" fillId="0" borderId="10" xfId="0" applyFont="1" applyBorder="1" applyAlignment="1">
      <alignment horizontal="center" vertical="top"/>
    </xf>
    <xf numFmtId="0" fontId="52" fillId="0" borderId="10" xfId="0" applyFont="1" applyBorder="1"/>
    <xf numFmtId="0" fontId="9" fillId="0" borderId="10" xfId="0" applyFont="1" applyBorder="1" applyAlignment="1">
      <alignment vertical="top"/>
    </xf>
    <xf numFmtId="0" fontId="9" fillId="0" borderId="10" xfId="0" applyFont="1" applyBorder="1" applyAlignment="1">
      <alignment vertical="center"/>
    </xf>
    <xf numFmtId="0" fontId="30" fillId="8" borderId="2" xfId="0" applyFont="1" applyFill="1" applyBorder="1" applyAlignment="1">
      <alignment vertical="top"/>
    </xf>
    <xf numFmtId="0" fontId="9" fillId="0" borderId="2" xfId="0" applyFont="1" applyBorder="1" applyAlignment="1">
      <alignment horizontal="center" vertical="top"/>
    </xf>
    <xf numFmtId="0" fontId="0" fillId="8" borderId="2" xfId="0" applyFill="1" applyBorder="1" applyAlignment="1">
      <alignment vertical="center"/>
    </xf>
    <xf numFmtId="0" fontId="4" fillId="8" borderId="2" xfId="0" applyFont="1" applyFill="1" applyBorder="1"/>
    <xf numFmtId="0" fontId="0" fillId="0" borderId="13" xfId="0" applyBorder="1" applyAlignment="1">
      <alignment vertical="top"/>
    </xf>
    <xf numFmtId="3" fontId="9" fillId="0" borderId="5" xfId="0" applyNumberFormat="1" applyFont="1" applyBorder="1" applyAlignment="1">
      <alignment horizontal="center" vertical="center"/>
    </xf>
    <xf numFmtId="3" fontId="0" fillId="0" borderId="15" xfId="0" applyNumberFormat="1" applyBorder="1" applyAlignment="1">
      <alignment horizontal="center" vertical="center"/>
    </xf>
    <xf numFmtId="0" fontId="56" fillId="18" borderId="0" xfId="0" applyFont="1" applyFill="1" applyAlignment="1">
      <alignment horizontal="center" vertical="center" wrapText="1"/>
    </xf>
    <xf numFmtId="3" fontId="56" fillId="0" borderId="0" xfId="0" applyNumberFormat="1" applyFont="1" applyAlignment="1">
      <alignment horizontal="center" vertical="center" wrapText="1"/>
    </xf>
    <xf numFmtId="0" fontId="56" fillId="0" borderId="0" xfId="0" applyFont="1" applyAlignment="1">
      <alignment horizontal="center" vertical="center" wrapText="1"/>
    </xf>
    <xf numFmtId="0" fontId="2" fillId="0" borderId="0" xfId="0" applyFont="1" applyAlignment="1">
      <alignment horizontal="center"/>
    </xf>
    <xf numFmtId="0" fontId="9" fillId="0" borderId="0" xfId="0" applyFont="1" applyAlignment="1">
      <alignment horizontal="left" vertical="center" wrapText="1"/>
    </xf>
    <xf numFmtId="0" fontId="67" fillId="0" borderId="0" xfId="0" applyFont="1"/>
    <xf numFmtId="3" fontId="52" fillId="0" borderId="1" xfId="0" applyNumberFormat="1" applyFont="1" applyBorder="1" applyAlignment="1">
      <alignment vertical="center"/>
    </xf>
    <xf numFmtId="3" fontId="52" fillId="0" borderId="1" xfId="0" applyNumberFormat="1" applyFont="1" applyBorder="1"/>
    <xf numFmtId="0" fontId="52" fillId="0" borderId="0" xfId="0" applyFont="1" applyAlignment="1">
      <alignment horizontal="left" vertical="center" indent="2"/>
    </xf>
    <xf numFmtId="0" fontId="52" fillId="0" borderId="2" xfId="0" applyFont="1" applyBorder="1" applyAlignment="1">
      <alignment horizontal="center" vertical="center"/>
    </xf>
    <xf numFmtId="0" fontId="52" fillId="0" borderId="0" xfId="0" applyFont="1" applyAlignment="1">
      <alignment vertical="center"/>
    </xf>
    <xf numFmtId="3" fontId="52" fillId="0" borderId="0" xfId="0" applyNumberFormat="1" applyFont="1" applyAlignment="1">
      <alignment vertical="center"/>
    </xf>
    <xf numFmtId="0" fontId="52" fillId="0" borderId="2" xfId="0" applyFont="1" applyBorder="1" applyAlignment="1">
      <alignment vertical="center"/>
    </xf>
    <xf numFmtId="0" fontId="52" fillId="0" borderId="23" xfId="0" applyFont="1" applyBorder="1" applyAlignment="1">
      <alignment horizontal="center" vertical="center"/>
    </xf>
    <xf numFmtId="3" fontId="52" fillId="0" borderId="26" xfId="0" applyNumberFormat="1" applyFont="1" applyBorder="1" applyAlignment="1">
      <alignment horizontal="center"/>
    </xf>
    <xf numFmtId="0" fontId="52" fillId="0" borderId="26" xfId="0" applyFont="1" applyBorder="1"/>
    <xf numFmtId="0" fontId="53" fillId="0" borderId="0" xfId="21" applyFill="1"/>
    <xf numFmtId="9" fontId="9" fillId="0" borderId="0" xfId="0" applyNumberFormat="1" applyFont="1"/>
    <xf numFmtId="9" fontId="9" fillId="0" borderId="0" xfId="0" applyNumberFormat="1" applyFont="1" applyAlignment="1">
      <alignment horizontal="center"/>
    </xf>
    <xf numFmtId="9" fontId="52" fillId="0" borderId="26" xfId="0" applyNumberFormat="1" applyFont="1" applyBorder="1" applyAlignment="1">
      <alignment horizontal="center"/>
    </xf>
    <xf numFmtId="9" fontId="52" fillId="0" borderId="0" xfId="0" applyNumberFormat="1" applyFont="1" applyAlignment="1">
      <alignment horizontal="center"/>
    </xf>
    <xf numFmtId="0" fontId="52" fillId="0" borderId="26" xfId="0" applyFont="1" applyBorder="1" applyAlignment="1">
      <alignment horizontal="center"/>
    </xf>
    <xf numFmtId="178" fontId="52" fillId="0" borderId="26" xfId="0" applyNumberFormat="1" applyFont="1" applyBorder="1" applyAlignment="1">
      <alignment horizontal="center"/>
    </xf>
    <xf numFmtId="178" fontId="52" fillId="0" borderId="27" xfId="0" applyNumberFormat="1" applyFont="1" applyBorder="1" applyAlignment="1">
      <alignment horizontal="center"/>
    </xf>
    <xf numFmtId="3" fontId="4" fillId="0" borderId="0" xfId="0" applyNumberFormat="1" applyFont="1" applyAlignment="1">
      <alignment horizontal="center"/>
    </xf>
    <xf numFmtId="4" fontId="0" fillId="0" borderId="0" xfId="0" applyNumberFormat="1" applyAlignment="1">
      <alignment horizontal="center"/>
    </xf>
    <xf numFmtId="4" fontId="9" fillId="0" borderId="0" xfId="0" applyNumberFormat="1" applyFont="1"/>
    <xf numFmtId="3" fontId="52" fillId="0" borderId="26" xfId="0" applyNumberFormat="1" applyFont="1" applyBorder="1"/>
    <xf numFmtId="0" fontId="58" fillId="0" borderId="0" xfId="0" applyFont="1"/>
    <xf numFmtId="0" fontId="52" fillId="0" borderId="28" xfId="0" applyFont="1" applyBorder="1" applyAlignment="1">
      <alignment horizontal="center"/>
    </xf>
    <xf numFmtId="0" fontId="52" fillId="0" borderId="26" xfId="0" applyFont="1" applyBorder="1" applyAlignment="1">
      <alignment horizontal="center" vertical="center"/>
    </xf>
    <xf numFmtId="0" fontId="52" fillId="0" borderId="29" xfId="0" applyFont="1" applyBorder="1" applyAlignment="1">
      <alignment horizontal="center" vertical="center"/>
    </xf>
    <xf numFmtId="0" fontId="52" fillId="0" borderId="30" xfId="0" applyFont="1" applyBorder="1" applyAlignment="1">
      <alignment horizontal="center" vertical="center"/>
    </xf>
    <xf numFmtId="0" fontId="52" fillId="0" borderId="31" xfId="0" applyFont="1" applyBorder="1" applyAlignment="1">
      <alignment horizontal="center" vertical="center"/>
    </xf>
    <xf numFmtId="175" fontId="9" fillId="0" borderId="0" xfId="18" applyNumberFormat="1" applyFont="1" applyFill="1" applyAlignment="1">
      <alignment vertical="center"/>
    </xf>
    <xf numFmtId="10" fontId="52" fillId="0" borderId="0" xfId="0" applyNumberFormat="1" applyFont="1" applyAlignment="1">
      <alignment horizontal="center" vertical="center"/>
    </xf>
    <xf numFmtId="10" fontId="9" fillId="0" borderId="0" xfId="0" applyNumberFormat="1" applyFont="1" applyAlignment="1">
      <alignment horizontal="center" vertical="center"/>
    </xf>
    <xf numFmtId="0" fontId="52" fillId="0" borderId="5" xfId="0" applyFont="1" applyBorder="1" applyAlignment="1">
      <alignment horizontal="center" vertical="center"/>
    </xf>
    <xf numFmtId="10" fontId="52" fillId="0" borderId="5" xfId="0" applyNumberFormat="1" applyFont="1" applyBorder="1" applyAlignment="1">
      <alignment horizontal="center" vertical="center"/>
    </xf>
    <xf numFmtId="3" fontId="52" fillId="0" borderId="2" xfId="0" applyNumberFormat="1" applyFont="1" applyBorder="1" applyAlignment="1">
      <alignment vertical="center"/>
    </xf>
    <xf numFmtId="3" fontId="61" fillId="0" borderId="0" xfId="0" applyNumberFormat="1" applyFont="1" applyAlignment="1">
      <alignment horizontal="center" vertical="center"/>
    </xf>
    <xf numFmtId="0" fontId="26" fillId="0" borderId="0" xfId="0" applyFont="1" applyAlignment="1">
      <alignment horizontal="center" vertical="center"/>
    </xf>
    <xf numFmtId="3" fontId="52" fillId="0" borderId="10" xfId="0" applyNumberFormat="1" applyFont="1" applyBorder="1" applyAlignment="1">
      <alignment horizontal="center" vertical="center"/>
    </xf>
    <xf numFmtId="0" fontId="53" fillId="0" borderId="0" xfId="21" applyAlignment="1">
      <alignment horizontal="left"/>
    </xf>
    <xf numFmtId="0" fontId="52" fillId="19" borderId="1" xfId="0" applyFont="1" applyFill="1" applyBorder="1"/>
    <xf numFmtId="0" fontId="9" fillId="19" borderId="0" xfId="0" applyFont="1" applyFill="1" applyAlignment="1">
      <alignment horizontal="center" vertical="center"/>
    </xf>
    <xf numFmtId="0" fontId="9" fillId="19" borderId="2" xfId="0" applyFont="1" applyFill="1" applyBorder="1"/>
    <xf numFmtId="0" fontId="9" fillId="19" borderId="23" xfId="0" applyFont="1" applyFill="1" applyBorder="1" applyAlignment="1">
      <alignment horizontal="center" vertical="center"/>
    </xf>
    <xf numFmtId="0" fontId="9" fillId="19" borderId="0" xfId="0" applyFont="1" applyFill="1" applyAlignment="1">
      <alignment horizontal="center"/>
    </xf>
    <xf numFmtId="0" fontId="9" fillId="19" borderId="23" xfId="0" applyFont="1" applyFill="1" applyBorder="1" applyAlignment="1">
      <alignment horizontal="center"/>
    </xf>
    <xf numFmtId="0" fontId="52" fillId="19" borderId="0" xfId="0" applyFont="1" applyFill="1" applyAlignment="1">
      <alignment horizontal="center"/>
    </xf>
    <xf numFmtId="0" fontId="52" fillId="19" borderId="2" xfId="0" applyFont="1" applyFill="1" applyBorder="1"/>
    <xf numFmtId="0" fontId="52" fillId="19" borderId="23" xfId="0" applyFont="1" applyFill="1" applyBorder="1" applyAlignment="1">
      <alignment horizontal="center"/>
    </xf>
    <xf numFmtId="3" fontId="0" fillId="19" borderId="0" xfId="0" applyNumberFormat="1" applyFill="1" applyAlignment="1">
      <alignment horizontal="center"/>
    </xf>
    <xf numFmtId="3" fontId="0" fillId="19" borderId="2" xfId="0" applyNumberFormat="1" applyFill="1" applyBorder="1" applyAlignment="1">
      <alignment horizontal="center"/>
    </xf>
    <xf numFmtId="3" fontId="0" fillId="19" borderId="23" xfId="0" applyNumberFormat="1" applyFill="1" applyBorder="1" applyAlignment="1">
      <alignment horizontal="center"/>
    </xf>
    <xf numFmtId="3" fontId="0" fillId="19" borderId="10" xfId="0" applyNumberFormat="1" applyFill="1" applyBorder="1" applyAlignment="1">
      <alignment horizontal="center"/>
    </xf>
    <xf numFmtId="0" fontId="52" fillId="19" borderId="2" xfId="0" applyFont="1" applyFill="1" applyBorder="1" applyAlignment="1">
      <alignment horizontal="center"/>
    </xf>
    <xf numFmtId="0" fontId="52" fillId="19" borderId="10" xfId="0" applyFont="1" applyFill="1" applyBorder="1" applyAlignment="1">
      <alignment horizontal="center"/>
    </xf>
    <xf numFmtId="0" fontId="9" fillId="19" borderId="1" xfId="0" applyFont="1" applyFill="1" applyBorder="1"/>
    <xf numFmtId="0" fontId="9" fillId="19" borderId="2" xfId="0" applyFont="1" applyFill="1" applyBorder="1" applyAlignment="1">
      <alignment horizontal="center"/>
    </xf>
    <xf numFmtId="0" fontId="9" fillId="19" borderId="10" xfId="0" applyFont="1" applyFill="1" applyBorder="1" applyAlignment="1">
      <alignment horizontal="center"/>
    </xf>
    <xf numFmtId="0" fontId="0" fillId="19" borderId="2" xfId="0" applyFill="1" applyBorder="1"/>
    <xf numFmtId="0" fontId="52" fillId="19" borderId="0" xfId="0" applyFont="1" applyFill="1"/>
    <xf numFmtId="9" fontId="52" fillId="19" borderId="0" xfId="0" applyNumberFormat="1" applyFont="1" applyFill="1"/>
    <xf numFmtId="174" fontId="56" fillId="0" borderId="0" xfId="0" applyNumberFormat="1" applyFont="1" applyAlignment="1">
      <alignment horizontal="center" vertical="center"/>
    </xf>
    <xf numFmtId="0" fontId="52" fillId="19" borderId="0" xfId="0" applyFont="1" applyFill="1" applyAlignment="1">
      <alignment horizontal="center" vertical="center"/>
    </xf>
    <xf numFmtId="0" fontId="9" fillId="19" borderId="2" xfId="0" applyFont="1" applyFill="1" applyBorder="1" applyAlignment="1">
      <alignment vertical="top"/>
    </xf>
    <xf numFmtId="0" fontId="9" fillId="19" borderId="1" xfId="0" applyFont="1" applyFill="1" applyBorder="1" applyAlignment="1">
      <alignment horizontal="center" vertical="center"/>
    </xf>
    <xf numFmtId="0" fontId="52" fillId="19" borderId="0" xfId="0" applyFont="1" applyFill="1" applyAlignment="1">
      <alignment horizontal="center" vertical="center" wrapText="1"/>
    </xf>
    <xf numFmtId="175" fontId="52" fillId="19" borderId="0" xfId="0" applyNumberFormat="1" applyFont="1" applyFill="1" applyAlignment="1">
      <alignment horizontal="center" vertical="center"/>
    </xf>
    <xf numFmtId="0" fontId="52" fillId="19" borderId="5" xfId="0" applyFont="1" applyFill="1" applyBorder="1" applyAlignment="1">
      <alignment horizontal="center" vertical="center"/>
    </xf>
    <xf numFmtId="0" fontId="9" fillId="19" borderId="6" xfId="0" applyFont="1" applyFill="1" applyBorder="1" applyAlignment="1">
      <alignment vertical="top"/>
    </xf>
    <xf numFmtId="0" fontId="9" fillId="19" borderId="15" xfId="0" applyFont="1" applyFill="1" applyBorder="1" applyAlignment="1">
      <alignment horizontal="center" vertical="center"/>
    </xf>
    <xf numFmtId="0" fontId="52" fillId="19" borderId="5" xfId="0" applyFont="1" applyFill="1" applyBorder="1" applyAlignment="1">
      <alignment horizontal="center" vertical="center" wrapText="1"/>
    </xf>
    <xf numFmtId="44" fontId="52" fillId="0" borderId="2" xfId="16" applyFont="1" applyBorder="1" applyAlignment="1">
      <alignment horizontal="center"/>
    </xf>
    <xf numFmtId="3" fontId="56" fillId="0" borderId="2" xfId="0" applyNumberFormat="1" applyFont="1" applyBorder="1" applyAlignment="1">
      <alignment horizontal="center"/>
    </xf>
    <xf numFmtId="6" fontId="56" fillId="0" borderId="1" xfId="0" applyNumberFormat="1" applyFont="1" applyBorder="1"/>
    <xf numFmtId="6" fontId="56" fillId="0" borderId="10" xfId="0" applyNumberFormat="1" applyFont="1" applyBorder="1" applyAlignment="1">
      <alignment horizontal="center"/>
    </xf>
    <xf numFmtId="3" fontId="0" fillId="0" borderId="23" xfId="0" applyNumberFormat="1" applyBorder="1" applyAlignment="1">
      <alignment horizontal="center"/>
    </xf>
    <xf numFmtId="180" fontId="9" fillId="0" borderId="0" xfId="0" applyNumberFormat="1" applyFont="1" applyAlignment="1">
      <alignment horizontal="center" vertical="center"/>
    </xf>
    <xf numFmtId="3" fontId="64" fillId="0" borderId="0" xfId="0" applyNumberFormat="1" applyFont="1" applyAlignment="1">
      <alignment horizontal="center" vertical="center"/>
    </xf>
    <xf numFmtId="10" fontId="64" fillId="0" borderId="0" xfId="0" applyNumberFormat="1" applyFont="1" applyAlignment="1">
      <alignment horizontal="center" vertical="center"/>
    </xf>
    <xf numFmtId="10" fontId="64" fillId="0" borderId="32" xfId="0" applyNumberFormat="1" applyFont="1" applyBorder="1" applyAlignment="1">
      <alignment horizontal="center" vertical="center"/>
    </xf>
    <xf numFmtId="0" fontId="0" fillId="0" borderId="0" xfId="0" applyAlignment="1">
      <alignment horizontal="left" wrapText="1"/>
    </xf>
    <xf numFmtId="0" fontId="56" fillId="0" borderId="0" xfId="0" applyFont="1" applyAlignment="1">
      <alignment horizontal="center"/>
    </xf>
    <xf numFmtId="14" fontId="35" fillId="0" borderId="0" xfId="0" applyNumberFormat="1" applyFont="1" applyAlignment="1">
      <alignment horizontal="left"/>
    </xf>
    <xf numFmtId="0" fontId="56" fillId="0" borderId="2" xfId="0" applyFont="1" applyBorder="1" applyAlignment="1">
      <alignment horizontal="center"/>
    </xf>
    <xf numFmtId="172" fontId="0" fillId="0" borderId="0" xfId="0" applyNumberFormat="1" applyAlignment="1">
      <alignment horizontal="center"/>
    </xf>
    <xf numFmtId="0" fontId="62" fillId="0" borderId="0" xfId="0" applyFont="1"/>
    <xf numFmtId="0" fontId="62" fillId="0" borderId="2" xfId="0" applyFont="1" applyBorder="1"/>
    <xf numFmtId="179" fontId="56" fillId="0" borderId="0" xfId="0" applyNumberFormat="1" applyFont="1" applyAlignment="1">
      <alignment horizontal="center"/>
    </xf>
    <xf numFmtId="0" fontId="62" fillId="0" borderId="0" xfId="0" applyFont="1" applyAlignment="1">
      <alignment horizontal="center"/>
    </xf>
    <xf numFmtId="0" fontId="62" fillId="0" borderId="2" xfId="0" applyFont="1" applyBorder="1" applyAlignment="1">
      <alignment horizontal="center"/>
    </xf>
    <xf numFmtId="3" fontId="28" fillId="0" borderId="0" xfId="0" applyNumberFormat="1" applyFont="1" applyAlignment="1">
      <alignment horizontal="center"/>
    </xf>
    <xf numFmtId="0" fontId="63" fillId="0" borderId="0" xfId="0" applyFont="1"/>
    <xf numFmtId="0" fontId="63" fillId="0" borderId="2" xfId="0" applyFont="1" applyBorder="1"/>
    <xf numFmtId="0" fontId="63" fillId="0" borderId="0" xfId="0" applyFont="1" applyAlignment="1">
      <alignment horizontal="center"/>
    </xf>
    <xf numFmtId="3" fontId="64" fillId="0" borderId="0" xfId="0" applyNumberFormat="1" applyFont="1" applyAlignment="1">
      <alignment horizontal="center"/>
    </xf>
    <xf numFmtId="0" fontId="64" fillId="0" borderId="2" xfId="0" applyFont="1" applyBorder="1"/>
    <xf numFmtId="0" fontId="64" fillId="0" borderId="0" xfId="0" applyFont="1"/>
    <xf numFmtId="0" fontId="64" fillId="0" borderId="0" xfId="0" applyFont="1" applyAlignment="1">
      <alignment horizontal="center"/>
    </xf>
    <xf numFmtId="172" fontId="9" fillId="0" borderId="0" xfId="0" applyNumberFormat="1" applyFont="1" applyAlignment="1">
      <alignment horizontal="center"/>
    </xf>
    <xf numFmtId="172" fontId="9" fillId="0" borderId="2" xfId="0" applyNumberFormat="1" applyFont="1" applyBorder="1" applyAlignment="1">
      <alignment horizontal="center"/>
    </xf>
    <xf numFmtId="177" fontId="0" fillId="0" borderId="0" xfId="0" applyNumberFormat="1" applyAlignment="1">
      <alignment horizontal="center"/>
    </xf>
    <xf numFmtId="173" fontId="0" fillId="0" borderId="2" xfId="0" applyNumberFormat="1" applyBorder="1" applyAlignment="1">
      <alignment horizontal="center"/>
    </xf>
    <xf numFmtId="177" fontId="0" fillId="0" borderId="2" xfId="0" applyNumberFormat="1" applyBorder="1" applyAlignment="1">
      <alignment horizontal="center"/>
    </xf>
    <xf numFmtId="176" fontId="0" fillId="0" borderId="0" xfId="0" applyNumberFormat="1" applyAlignment="1">
      <alignment horizontal="center"/>
    </xf>
    <xf numFmtId="173" fontId="0" fillId="0" borderId="0" xfId="0" applyNumberFormat="1" applyAlignment="1">
      <alignment horizontal="center"/>
    </xf>
    <xf numFmtId="174" fontId="0" fillId="0" borderId="0" xfId="0" applyNumberFormat="1" applyAlignment="1">
      <alignment horizontal="center" vertical="center"/>
    </xf>
    <xf numFmtId="174" fontId="0" fillId="0" borderId="2" xfId="0" applyNumberFormat="1" applyBorder="1" applyAlignment="1">
      <alignment vertical="center"/>
    </xf>
    <xf numFmtId="174" fontId="0" fillId="0" borderId="0" xfId="0" applyNumberFormat="1" applyAlignment="1">
      <alignment vertical="center"/>
    </xf>
    <xf numFmtId="0" fontId="56" fillId="0" borderId="0" xfId="0" applyFont="1" applyAlignment="1">
      <alignment vertical="center"/>
    </xf>
    <xf numFmtId="173" fontId="0" fillId="0" borderId="2" xfId="0" applyNumberFormat="1" applyBorder="1" applyAlignment="1">
      <alignment vertical="center"/>
    </xf>
    <xf numFmtId="173" fontId="0" fillId="0" borderId="0" xfId="0" applyNumberFormat="1" applyAlignment="1">
      <alignment vertical="center"/>
    </xf>
    <xf numFmtId="3" fontId="56" fillId="0" borderId="23" xfId="0" applyNumberFormat="1" applyFont="1" applyBorder="1" applyAlignment="1">
      <alignment horizontal="center"/>
    </xf>
    <xf numFmtId="0" fontId="56" fillId="0" borderId="0" xfId="0" applyFont="1" applyAlignment="1">
      <alignment horizontal="center" wrapText="1"/>
    </xf>
    <xf numFmtId="0" fontId="64" fillId="0" borderId="1" xfId="0" applyFont="1" applyBorder="1"/>
    <xf numFmtId="3" fontId="64" fillId="0" borderId="0" xfId="0" applyNumberFormat="1" applyFont="1" applyAlignment="1">
      <alignment horizontal="center" vertical="center" wrapText="1"/>
    </xf>
    <xf numFmtId="0" fontId="64" fillId="0" borderId="0" xfId="0" applyFont="1" applyAlignment="1">
      <alignment vertical="center"/>
    </xf>
    <xf numFmtId="0" fontId="64" fillId="0" borderId="1" xfId="0" applyFont="1" applyBorder="1" applyAlignment="1">
      <alignment vertical="center"/>
    </xf>
    <xf numFmtId="0" fontId="64" fillId="0" borderId="2" xfId="0" applyFont="1" applyBorder="1" applyAlignment="1">
      <alignment vertical="center"/>
    </xf>
    <xf numFmtId="0" fontId="64" fillId="0" borderId="0" xfId="0" applyFont="1" applyAlignment="1">
      <alignment horizontal="center" vertical="center"/>
    </xf>
    <xf numFmtId="180" fontId="56" fillId="0" borderId="0" xfId="0" applyNumberFormat="1" applyFont="1" applyAlignment="1">
      <alignment horizontal="center" vertical="center"/>
    </xf>
    <xf numFmtId="180" fontId="56" fillId="0" borderId="0" xfId="0" applyNumberFormat="1" applyFont="1" applyAlignment="1">
      <alignment horizontal="center" vertical="center" wrapText="1"/>
    </xf>
    <xf numFmtId="180" fontId="64" fillId="0" borderId="0" xfId="0" applyNumberFormat="1" applyFont="1" applyAlignment="1">
      <alignment horizontal="center" vertical="center"/>
    </xf>
    <xf numFmtId="0" fontId="52" fillId="0" borderId="0" xfId="0" applyFont="1"/>
    <xf numFmtId="0" fontId="52" fillId="19" borderId="1" xfId="0" applyFont="1" applyFill="1" applyBorder="1" applyAlignment="1">
      <alignment horizontal="center"/>
    </xf>
    <xf numFmtId="0" fontId="52" fillId="19" borderId="0" xfId="0" applyFont="1" applyFill="1" applyAlignment="1">
      <alignment horizontal="center"/>
    </xf>
    <xf numFmtId="0" fontId="9" fillId="0" borderId="0" xfId="0" applyFont="1"/>
    <xf numFmtId="0" fontId="52" fillId="0" borderId="1" xfId="0" applyFont="1" applyBorder="1" applyAlignment="1">
      <alignment horizontal="center"/>
    </xf>
    <xf numFmtId="0" fontId="52" fillId="0" borderId="0" xfId="0" applyFont="1" applyAlignment="1">
      <alignment horizontal="center"/>
    </xf>
    <xf numFmtId="0" fontId="9" fillId="0" borderId="1" xfId="0" applyFont="1" applyBorder="1" applyAlignment="1">
      <alignment horizontal="center"/>
    </xf>
    <xf numFmtId="0" fontId="9" fillId="0" borderId="0" xfId="0" applyFont="1" applyAlignment="1">
      <alignment horizontal="center"/>
    </xf>
    <xf numFmtId="0" fontId="9" fillId="0" borderId="1" xfId="0" applyFont="1" applyBorder="1"/>
    <xf numFmtId="0" fontId="52" fillId="0" borderId="1" xfId="0" applyFont="1" applyBorder="1"/>
    <xf numFmtId="173" fontId="0" fillId="0" borderId="8" xfId="0" applyNumberFormat="1" applyBorder="1" applyAlignment="1">
      <alignment horizontal="center"/>
    </xf>
    <xf numFmtId="0" fontId="0" fillId="0" borderId="8" xfId="0" applyBorder="1" applyAlignment="1">
      <alignment horizontal="center"/>
    </xf>
    <xf numFmtId="0" fontId="51" fillId="12" borderId="0" xfId="0" applyFont="1" applyFill="1" applyAlignment="1">
      <alignment horizontal="center" vertical="center"/>
    </xf>
    <xf numFmtId="6" fontId="56" fillId="0" borderId="1" xfId="0" applyNumberFormat="1" applyFont="1" applyBorder="1" applyAlignment="1">
      <alignment horizontal="center"/>
    </xf>
    <xf numFmtId="0" fontId="56" fillId="0" borderId="0" xfId="0" applyFont="1" applyAlignment="1">
      <alignment horizontal="center"/>
    </xf>
    <xf numFmtId="0" fontId="56" fillId="0" borderId="23" xfId="0" applyFont="1" applyBorder="1" applyAlignment="1">
      <alignment horizontal="center"/>
    </xf>
    <xf numFmtId="0" fontId="2" fillId="4" borderId="11" xfId="0" applyFont="1" applyFill="1" applyBorder="1" applyAlignment="1">
      <alignment horizontal="center" vertical="center"/>
    </xf>
    <xf numFmtId="0" fontId="2" fillId="4" borderId="9" xfId="0" applyFont="1" applyFill="1" applyBorder="1" applyAlignment="1">
      <alignment horizontal="center" vertical="center"/>
    </xf>
    <xf numFmtId="0" fontId="52" fillId="0" borderId="0" xfId="0" applyFont="1" applyAlignment="1">
      <alignment horizontal="left" wrapText="1" indent="2"/>
    </xf>
    <xf numFmtId="0" fontId="13" fillId="0" borderId="0" xfId="0" applyFont="1" applyAlignment="1">
      <alignment horizontal="center"/>
    </xf>
    <xf numFmtId="0" fontId="57" fillId="15" borderId="33" xfId="0" applyFont="1" applyFill="1" applyBorder="1" applyAlignment="1">
      <alignment horizontal="center" vertical="center" wrapText="1"/>
    </xf>
    <xf numFmtId="0" fontId="57" fillId="15" borderId="34" xfId="0" applyFont="1" applyFill="1" applyBorder="1" applyAlignment="1">
      <alignment horizontal="center" vertical="center" wrapText="1"/>
    </xf>
    <xf numFmtId="0" fontId="57" fillId="15" borderId="18" xfId="0" applyFont="1" applyFill="1" applyBorder="1" applyAlignment="1">
      <alignment horizontal="center" vertical="center" wrapText="1"/>
    </xf>
    <xf numFmtId="0" fontId="57" fillId="15" borderId="13" xfId="0" applyFont="1" applyFill="1" applyBorder="1" applyAlignment="1">
      <alignment horizontal="center" vertical="center" wrapText="1"/>
    </xf>
    <xf numFmtId="0" fontId="57" fillId="15" borderId="35" xfId="0" applyFont="1" applyFill="1" applyBorder="1" applyAlignment="1">
      <alignment horizontal="center" vertical="center" wrapText="1"/>
    </xf>
    <xf numFmtId="0" fontId="57" fillId="15" borderId="36" xfId="0" applyFont="1" applyFill="1" applyBorder="1" applyAlignment="1">
      <alignment horizontal="center" vertical="center" wrapText="1"/>
    </xf>
    <xf numFmtId="0" fontId="33"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xf>
    <xf numFmtId="0" fontId="28"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xf>
    <xf numFmtId="0" fontId="9" fillId="0" borderId="0" xfId="0" applyFont="1" applyAlignment="1">
      <alignment horizontal="left" vertical="center"/>
    </xf>
    <xf numFmtId="0" fontId="2" fillId="7" borderId="11" xfId="0" applyFont="1" applyFill="1" applyBorder="1" applyAlignment="1">
      <alignment horizontal="center" vertical="top"/>
    </xf>
    <xf numFmtId="0" fontId="2" fillId="7" borderId="9" xfId="0" applyFont="1" applyFill="1" applyBorder="1" applyAlignment="1">
      <alignment horizontal="center" vertical="top"/>
    </xf>
    <xf numFmtId="0" fontId="9" fillId="0" borderId="5" xfId="0" applyFont="1" applyBorder="1" applyAlignment="1">
      <alignment horizontal="left" vertical="top"/>
    </xf>
    <xf numFmtId="0" fontId="9" fillId="0" borderId="2" xfId="0" applyFont="1" applyBorder="1" applyAlignment="1">
      <alignment horizontal="left" vertical="top" wrapText="1"/>
    </xf>
    <xf numFmtId="0" fontId="28" fillId="0" borderId="2" xfId="0" applyFont="1" applyBorder="1" applyAlignment="1">
      <alignment horizontal="left" vertical="top"/>
    </xf>
    <xf numFmtId="0" fontId="34" fillId="0" borderId="0" xfId="0" applyFont="1" applyAlignment="1">
      <alignment horizontal="left" vertical="top" wrapText="1"/>
    </xf>
    <xf numFmtId="0" fontId="52" fillId="0" borderId="1" xfId="0" applyFont="1" applyBorder="1" applyAlignment="1">
      <alignment vertical="top"/>
    </xf>
    <xf numFmtId="0" fontId="52" fillId="0" borderId="0" xfId="0" applyFont="1" applyAlignment="1">
      <alignment vertical="top"/>
    </xf>
    <xf numFmtId="174" fontId="9" fillId="0" borderId="0" xfId="0" applyNumberFormat="1" applyFont="1" applyAlignment="1">
      <alignment horizontal="center" vertical="center"/>
    </xf>
    <xf numFmtId="0" fontId="55" fillId="12" borderId="0" xfId="0" applyFont="1" applyFill="1" applyAlignment="1">
      <alignment horizontal="center" vertical="center"/>
    </xf>
    <xf numFmtId="0" fontId="0" fillId="0" borderId="2" xfId="0" applyBorder="1" applyAlignment="1">
      <alignment horizontal="left" vertical="top"/>
    </xf>
    <xf numFmtId="0" fontId="9" fillId="0" borderId="2" xfId="0" applyFont="1" applyBorder="1" applyAlignment="1">
      <alignment horizontal="left" vertical="top"/>
    </xf>
    <xf numFmtId="0" fontId="9" fillId="0" borderId="5" xfId="0" applyFont="1" applyBorder="1"/>
    <xf numFmtId="0" fontId="9" fillId="0" borderId="5" xfId="0" applyFont="1" applyBorder="1" applyAlignment="1">
      <alignment horizontal="left" vertical="center" wrapText="1"/>
    </xf>
    <xf numFmtId="0" fontId="9" fillId="0" borderId="2" xfId="0" applyFont="1" applyBorder="1" applyAlignment="1">
      <alignment horizontal="left" vertical="center"/>
    </xf>
    <xf numFmtId="0" fontId="52" fillId="0" borderId="0" xfId="0" applyFont="1" applyAlignment="1">
      <alignment horizontal="left" vertical="center" wrapText="1"/>
    </xf>
    <xf numFmtId="0" fontId="52" fillId="0" borderId="0" xfId="0" applyFont="1" applyAlignment="1">
      <alignment horizontal="left" vertical="top"/>
    </xf>
    <xf numFmtId="0" fontId="52" fillId="0" borderId="2" xfId="0" applyFont="1" applyBorder="1" applyAlignment="1">
      <alignment horizontal="left" vertical="top"/>
    </xf>
    <xf numFmtId="0" fontId="52" fillId="0" borderId="0" xfId="0" applyFont="1" applyAlignment="1">
      <alignment horizontal="left" vertical="center"/>
    </xf>
    <xf numFmtId="0" fontId="52" fillId="0" borderId="2" xfId="0" applyFont="1" applyBorder="1" applyAlignment="1">
      <alignment horizontal="left" vertical="center"/>
    </xf>
    <xf numFmtId="0" fontId="28" fillId="0" borderId="0" xfId="0" applyFont="1" applyAlignment="1">
      <alignment horizontal="left" vertical="center" wrapText="1"/>
    </xf>
    <xf numFmtId="0" fontId="28" fillId="0" borderId="2" xfId="0" applyFont="1" applyBorder="1" applyAlignment="1">
      <alignment horizontal="left" vertical="center" wrapText="1"/>
    </xf>
    <xf numFmtId="0" fontId="52" fillId="0" borderId="0" xfId="0" applyFont="1" applyAlignment="1">
      <alignment horizontal="left"/>
    </xf>
    <xf numFmtId="0" fontId="52" fillId="0" borderId="2" xfId="0" applyFont="1" applyBorder="1" applyAlignment="1">
      <alignment horizontal="left"/>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Hyperlink" xfId="21" builtinId="8"/>
    <cellStyle name="Normal 2 2" xfId="22"/>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 /><Relationship Id="rId10" Type="http://schemas.openxmlformats.org/officeDocument/2006/relationships/worksheet" Target="worksheets/sheet8.xml" /><Relationship Id="rId13" Type="http://schemas.openxmlformats.org/officeDocument/2006/relationships/customXml" Target="../customXml/item2.xml" /><Relationship Id="rId12" Type="http://schemas.openxmlformats.org/officeDocument/2006/relationships/customXml" Target="../customXml/item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1.xml" /><Relationship Id="rId14" Type="http://schemas.openxmlformats.org/officeDocument/2006/relationships/customXml" Target="../customXml/item3.xml" /><Relationship Id="rId17" Type="http://schemas.openxmlformats.org/officeDocument/2006/relationships/calcChain" Target="calcChain.xml" /><Relationship Id="rId16" Type="http://schemas.openxmlformats.org/officeDocument/2006/relationships/externalLink" Target="externalLinks/externalLink2.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s>
</file>

<file path=xl/drawings/_rels/drawing3.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1.pn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123265</xdr:colOff>
      <xdr:row>1</xdr:row>
      <xdr:rowOff>155300</xdr:rowOff>
    </xdr:from>
    <xdr:to>
      <xdr:col>1</xdr:col>
      <xdr:colOff>1121719</xdr:colOff>
      <xdr:row>1</xdr:row>
      <xdr:rowOff>625849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r:embed="rId1"/>
        <a:srcRect l="0" t="0" r="0" b="48970"/>
        <a:stretch>
          <a:fillRect/>
        </a:stretch>
      </xdr:blipFill>
      <xdr:spPr>
        <a:xfrm>
          <a:off x="676275" y="1114425"/>
          <a:ext cx="1000125" cy="466725"/>
        </a:xfrm>
        <a:prstGeom prst="rect"/>
      </xdr:spPr>
    </xdr:pic>
    <xdr:clientData/>
  </xdr:twoCellAnchor>
  <xdr:twoCellAnchor editAs="oneCell">
    <xdr:from>
      <xdr:col>0</xdr:col>
      <xdr:colOff>0</xdr:colOff>
      <xdr:row>0</xdr:row>
      <xdr:rowOff>267695</xdr:rowOff>
    </xdr:from>
    <xdr:to>
      <xdr:col>1</xdr:col>
      <xdr:colOff>1386412</xdr:colOff>
      <xdr:row>0</xdr:row>
      <xdr:rowOff>700586</xdr:rowOff>
    </xdr:to>
    <xdr:pic>
      <xdr:nvPicPr>
        <xdr:cNvPr id="3" name="Picture 2">
          <a:extLst>
            <a:ext uri="{FF2B5EF4-FFF2-40B4-BE49-F238E27FC236}">
              <a16:creationId xmlns:a16="http://schemas.microsoft.com/office/drawing/2014/main" id="{d62a84d9-eb85-44bb-af8e-a44b975f51b0}"/>
            </a:ext>
          </a:extLst>
        </xdr:cNvPr>
        <xdr:cNvPicPr>
          <a:picLocks noChangeAspect="1"/>
        </xdr:cNvPicPr>
      </xdr:nvPicPr>
      <xdr:blipFill>
        <a:blip r:embed="rId2"/>
        <a:stretch>
          <a:fillRect/>
        </a:stretch>
      </xdr:blipFill>
      <xdr:spPr>
        <a:xfrm>
          <a:off x="0" y="266700"/>
          <a:ext cx="1943100" cy="428625"/>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123266</xdr:colOff>
      <xdr:row>4</xdr:row>
      <xdr:rowOff>0</xdr:rowOff>
    </xdr:from>
    <xdr:to>
      <xdr:col>1</xdr:col>
      <xdr:colOff>1277471</xdr:colOff>
      <xdr:row>4</xdr:row>
      <xdr:rowOff>581719</xdr:rowOff>
    </xdr:to>
    <xdr:pic>
      <xdr:nvPicPr>
        <xdr:cNvPr id="2" name="Picture 1" descr="Image may contain: text">
          <a:extLst>
            <a:ext uri="{FF2B5EF4-FFF2-40B4-BE49-F238E27FC236}">
              <a16:creationId xmlns:a16="http://schemas.microsoft.com/office/drawing/2014/main" id="{00000000-0008-0000-0200-000002000000}"/>
            </a:ext>
          </a:extLst>
        </xdr:cNvPr>
        <xdr:cNvPicPr>
          <a:picLocks noChangeArrowheads="1" noChangeAspect="1"/>
        </xdr:cNvPicPr>
      </xdr:nvPicPr>
      <xdr:blipFill>
        <a:blip r:embed="rId1"/>
        <a:srcRect l="0" t="23114" r="0" b="26660"/>
        <a:stretch>
          <a:fillRect/>
        </a:stretch>
      </xdr:blipFill>
      <xdr:spPr bwMode="auto">
        <a:xfrm>
          <a:off x="676275" y="666750"/>
          <a:ext cx="1152525" cy="5810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123266</xdr:colOff>
      <xdr:row>1</xdr:row>
      <xdr:rowOff>76200</xdr:rowOff>
    </xdr:from>
    <xdr:to>
      <xdr:col>1</xdr:col>
      <xdr:colOff>1277471</xdr:colOff>
      <xdr:row>1</xdr:row>
      <xdr:rowOff>664269</xdr:rowOff>
    </xdr:to>
    <xdr:pic>
      <xdr:nvPicPr>
        <xdr:cNvPr id="3" name="Picture 2" descr="Image may contain: text">
          <a:extLst>
            <a:ext uri="{FF2B5EF4-FFF2-40B4-BE49-F238E27FC236}">
              <a16:creationId xmlns:a16="http://schemas.microsoft.com/office/drawing/2014/main" id="{00000000-0008-0000-0100-000003000000}"/>
            </a:ext>
          </a:extLst>
        </xdr:cNvPr>
        <xdr:cNvPicPr>
          <a:picLocks noChangeArrowheads="1" noChangeAspect="1"/>
        </xdr:cNvPicPr>
      </xdr:nvPicPr>
      <xdr:blipFill>
        <a:blip r:embed="rId1"/>
        <a:srcRect l="0" t="23114" r="0" b="26660"/>
        <a:stretch>
          <a:fillRect/>
        </a:stretch>
      </xdr:blipFill>
      <xdr:spPr bwMode="auto">
        <a:xfrm>
          <a:off x="933450" y="1028700"/>
          <a:ext cx="1152525" cy="5905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127000</xdr:colOff>
      <xdr:row>0</xdr:row>
      <xdr:rowOff>298824</xdr:rowOff>
    </xdr:from>
    <xdr:to>
      <xdr:col>2</xdr:col>
      <xdr:colOff>110376</xdr:colOff>
      <xdr:row>0</xdr:row>
      <xdr:rowOff>738542</xdr:rowOff>
    </xdr:to>
    <xdr:pic>
      <xdr:nvPicPr>
        <xdr:cNvPr id="7" name="Picture 6">
          <a:extLst>
            <a:ext uri="{FF2B5EF4-FFF2-40B4-BE49-F238E27FC236}">
              <a16:creationId xmlns:a16="http://schemas.microsoft.com/office/drawing/2014/main" id="{db4cf47e-3f91-4f3c-bc11-ad46c203de81}"/>
            </a:ext>
          </a:extLst>
        </xdr:cNvPr>
        <xdr:cNvPicPr>
          <a:picLocks noChangeAspect="1"/>
        </xdr:cNvPicPr>
      </xdr:nvPicPr>
      <xdr:blipFill>
        <a:blip r:embed="rId2"/>
        <a:stretch>
          <a:fillRect/>
        </a:stretch>
      </xdr:blipFill>
      <xdr:spPr>
        <a:xfrm>
          <a:off x="933450" y="295275"/>
          <a:ext cx="1885950" cy="438150"/>
        </a:xfrm>
        <a:prstGeom prst="rect"/>
      </xdr:spPr>
    </xdr:pic>
    <xdr:clientData/>
  </xdr:twoCellAnchor>
  <xdr:twoCellAnchor>
    <xdr:from>
      <xdr:col>24</xdr:col>
      <xdr:colOff>0</xdr:colOff>
      <xdr:row>45</xdr:row>
      <xdr:rowOff>598715</xdr:rowOff>
    </xdr:from>
    <xdr:to>
      <xdr:col>25</xdr:col>
      <xdr:colOff>67235</xdr:colOff>
      <xdr:row>47</xdr:row>
      <xdr:rowOff>98746</xdr:rowOff>
    </xdr:to>
    <xdr:pic>
      <xdr:nvPicPr>
        <xdr:cNvPr id="5" name="Picture 4">
          <a:extLst>
            <a:ext uri="{FF2B5EF4-FFF2-40B4-BE49-F238E27FC236}">
              <a16:creationId xmlns:a16="http://schemas.microsoft.com/office/drawing/2014/main" id="{2a9ac9f9-c20e-47b3-b712-ce37bc395111}"/>
            </a:ext>
          </a:extLst>
        </xdr:cNvPr>
        <xdr:cNvPicPr>
          <a:picLocks noChangeArrowheads="1" noChangeAspect="1"/>
        </xdr:cNvPicPr>
      </xdr:nvPicPr>
      <xdr:blipFill>
        <a:blip r:embed="rId3">
          <a:clrChange>
            <a:clrFrom>
              <a:srgbClr val="FFFFFF"/>
            </a:clrFrom>
            <a:clrTo>
              <a:srgbClr val="FFFFFF">
                <a:alpha val="0"/>
              </a:srgbClr>
            </a:clrTo>
          </a:clrChange>
        </a:blip>
        <a:stretch>
          <a:fillRect/>
        </a:stretch>
      </xdr:blipFill>
      <xdr:spPr bwMode="auto">
        <a:xfrm>
          <a:off x="14497050" y="14678025"/>
          <a:ext cx="5953125" cy="7810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117928</xdr:colOff>
      <xdr:row>47</xdr:row>
      <xdr:rowOff>163286</xdr:rowOff>
    </xdr:from>
    <xdr:to>
      <xdr:col>25</xdr:col>
      <xdr:colOff>30949</xdr:colOff>
      <xdr:row>47</xdr:row>
      <xdr:rowOff>933317</xdr:rowOff>
    </xdr:to>
    <xdr:pic>
      <xdr:nvPicPr>
        <xdr:cNvPr id="6" name="Picture 5">
          <a:extLst>
            <a:ext uri="{FF2B5EF4-FFF2-40B4-BE49-F238E27FC236}">
              <a16:creationId xmlns:a16="http://schemas.microsoft.com/office/drawing/2014/main" id="{15713444-6bf1-47fd-a0b6-347747ae1e86}"/>
            </a:ext>
          </a:extLst>
        </xdr:cNvPr>
        <xdr:cNvPicPr>
          <a:picLocks noChangeArrowheads="1" noChangeAspect="1"/>
        </xdr:cNvPicPr>
      </xdr:nvPicPr>
      <xdr:blipFill>
        <a:blip r:embed="rId3">
          <a:clrChange>
            <a:clrFrom>
              <a:srgbClr val="FFFFFF"/>
            </a:clrFrom>
            <a:clrTo>
              <a:srgbClr val="FFFFFF">
                <a:alpha val="0"/>
              </a:srgbClr>
            </a:clrTo>
          </a:clrChange>
        </a:blip>
        <a:stretch>
          <a:fillRect/>
        </a:stretch>
      </xdr:blipFill>
      <xdr:spPr bwMode="auto">
        <a:xfrm>
          <a:off x="14458950" y="15516225"/>
          <a:ext cx="5953125" cy="7715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44AB11C8\AGA%20Update.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73F9F495\2022%20EEI%20AGA%20Backup.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EEI Metrics"/>
      <sheetName val="AGA Metrics"/>
      <sheetName val="EEI Definitions"/>
      <sheetName val="EEI GHG Worksheet"/>
      <sheetName val="EEI Criteria Worksheet"/>
      <sheetName val="Hidden_Lists"/>
    </sheetNames>
    <sheetDataSet>
      <sheetData sheetId="0" refreshError="1"/>
      <sheetData sheetId="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trics Data - 2022"/>
      <sheetName val="Metrics Data - 2021"/>
      <sheetName val="Metrics Data - 2022 - Gas"/>
      <sheetName val="Metrics Data - 2021 - Gas"/>
      <sheetName val="LOOKUP"/>
    </sheetNames>
    <sheetDataSet>
      <sheetData sheetId="0" refreshError="1"/>
      <sheetData sheetId="1" refreshError="1">
        <row r="79">
          <cell r="R79">
            <v>661725.8009986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s://protect.checkpoint.com/v2/r01/___https://investor.conedison.com/static-files/073e9f06-6a6e-4082-8d23-c7e969b39977___.YzJ1OnBhdWxiYWtlcm5vdGlmaWVkY29tOmM6bzo3MDExMzgzZjg4MDk2ZTdhYTMyYmRiNDRiNTU2YzNkMzo3OjczMjg6N2FiYWQzZTdhMzFlOTViODlmODExYTFhZGFhZjgzYjY0YmFlZjY5MTZkNDY1MWRkYmFjOTgzNWQ1ZmY0ZTQ2OTpwOlQ6Tg" TargetMode="External" /><Relationship Id="rId2" Type="http://schemas.openxmlformats.org/officeDocument/2006/relationships/hyperlink" Target="https://protect.checkpoint.com/v2/___https:/investor.conedison.com/static-files/f53f00f0-94eb-4e98-9736-9dd4aea9124c___.YzJ1OnBhdWxiYWtlcm5vdGlmaWVkY29tOmM6bzpjZDlhZjkzMjRkYzQ2ZGUwZGY3MThiYzMxOWVmMTE5Mjo2OjZiMTM6NjQ4ZDc5NGIxZmU0NWNhMDAwODU3MjZmYzZhM2Y3M2NhZWYwN2I0OGRiN2ZhNGI4M2JmOTMxOTMxOWNhMTI5ZDpwOlQ6Tg" TargetMode="External" /><Relationship Id="rId3" Type="http://schemas.openxmlformats.org/officeDocument/2006/relationships/hyperlink" Target="https://protect.checkpoint.com/v2/r01/___https://investor.conedison.com/static-files/073e9f06-6a6e-4082-8d23-c7e969b39977___.YzJ1OnBhdWxiYWtlcm5vdGlmaWVkY29tOmM6bzo3MDExMzgzZjg4MDk2ZTdhYTMyYmRiNDRiNTU2YzNkMzo3OjczMjg6N2FiYWQzZTdhMzFlOTViODlmODExYTFhZGFhZjgzYjY0YmFlZjY5MTZkNDY1MWRkYmFjOTgzNWQ1ZmY0ZTQ2OTpwOlQ6Tg" TargetMode="External" /><Relationship Id="rId4" Type="http://schemas.openxmlformats.org/officeDocument/2006/relationships/hyperlink" Target="https://protect.checkpoint.com/v2/r01/___https://investor.conedison.com/static-files/073e9f06-6a6e-4082-8d23-c7e969b39977___.YzJ1OnBhdWxiYWtlcm5vdGlmaWVkY29tOmM6bzo3MDExMzgzZjg4MDk2ZTdhYTMyYmRiNDRiNTU2YzNkMzo3OjczMjg6N2FiYWQzZTdhMzFlOTViODlmODExYTFhZGFhZjgzYjY0YmFlZjY5MTZkNDY1MWRkYmFjOTgzNWQ1ZmY0ZTQ2OTpwOlQ6Tg" TargetMode="External" /><Relationship Id="rId11" Type="http://schemas.openxmlformats.org/officeDocument/2006/relationships/drawing" Target="../drawings/drawing1.xml" /><Relationship Id="rId10" Type="http://schemas.openxmlformats.org/officeDocument/2006/relationships/hyperlink" Target="https://protect.checkpoint.com/v2/r01/___https://conedison.gcs-web.com/static-files/60c7e22a-fd01-4c65-83f4-276847563d6b___.YzJ1OnBhdWxiYWtlcm5vdGlmaWVkY29tOmM6bzo3MDExMzgzZjg4MDk2ZTdhYTMyYmRiNDRiNTU2YzNkMzo3OjAxZjk6MDM4OGRhZTExZjA4YTJlZWJlODQ0ODYzOTBkMDAyYjEzNmI2MjMwNjI3OTFjZGI1NTk1Y2U2NDExNmM3NDQyMjpwOlQ6Tg" TargetMode="External" /><Relationship Id="rId12" Type="http://schemas.openxmlformats.org/officeDocument/2006/relationships/printerSettings" Target="../printerSettings/printerSettings1.bin" /><Relationship Id="rId9" Type="http://schemas.openxmlformats.org/officeDocument/2006/relationships/hyperlink" Target="https://protect.checkpoint.com/v2/r01/___https://conedison.gcs-web.com/static-files/60c7e22a-fd01-4c65-83f4-276847563d6b___.YzJ1OnBhdWxiYWtlcm5vdGlmaWVkY29tOmM6bzo3MDExMzgzZjg4MDk2ZTdhYTMyYmRiNDRiNTU2YzNkMzo3OjAxZjk6MDM4OGRhZTExZjA4YTJlZWJlODQ0ODYzOTBkMDAyYjEzNmI2MjMwNjI3OTFjZGI1NTk1Y2U2NDExNmM3NDQyMjpwOlQ6Tg" TargetMode="External" /><Relationship Id="rId5" Type="http://schemas.openxmlformats.org/officeDocument/2006/relationships/hyperlink" Target="https://protect.checkpoint.com/v2/r01/___https://investor.conedison.com/static-files/073e9f06-6a6e-4082-8d23-c7e969b39977___.YzJ1OnBhdWxiYWtlcm5vdGlmaWVkY29tOmM6bzo3MDExMzgzZjg4MDk2ZTdhYTMyYmRiNDRiNTU2YzNkMzo3OjczMjg6N2FiYWQzZTdhMzFlOTViODlmODExYTFhZGFhZjgzYjY0YmFlZjY5MTZkNDY1MWRkYmFjOTgzNWQ1ZmY0ZTQ2OTpwOlQ6Tg" TargetMode="External" /><Relationship Id="rId6" Type="http://schemas.openxmlformats.org/officeDocument/2006/relationships/hyperlink" Target="https://protect.checkpoint.com/v2/___https:/investor.conedison.com/static-files/f53f00f0-94eb-4e98-9736-9dd4aea9124c___.YzJ1OnBhdWxiYWtlcm5vdGlmaWVkY29tOmM6bzpjZDlhZjkzMjRkYzQ2ZGUwZGY3MThiYzMxOWVmMTE5Mjo2OjZiMTM6NjQ4ZDc5NGIxZmU0NWNhMDAwODU3MjZmYzZhM2Y3M2NhZWYwN2I0OGRiN2ZhNGI4M2JmOTMxOTMxOWNhMTI5ZDpwOlQ6Tg" TargetMode="External" /><Relationship Id="rId7" Type="http://schemas.openxmlformats.org/officeDocument/2006/relationships/hyperlink" Target="https://protect.checkpoint.com/v2/r01/___https://lite.conedison.com/ehs/2024-sustainability-report/files/ConEdison_2024_Sustainability_Report.pdf___.YzJ1OnBhdWxiYWtlcm5vdGlmaWVkY29tOmM6bzo3MDExMzgzZjg4MDk2ZTdhYTMyYmRiNDRiNTU2YzNkMzo3OjY5OTY6NDFkZjBhN2Q3YmJhZjA2MDkwYmI4MzA3OWJlMjllYjhmZTgzMTQ4YWNiMmZkYWIyNzgyYTVmMzIwOTQ5OTY0ODpwOlQ6Tg" TargetMode="External" /><Relationship Id="rId8" Type="http://schemas.openxmlformats.org/officeDocument/2006/relationships/hyperlink" Target="https://protect.checkpoint.com/v2/r01/___https://lite.conedison.com/ehs/2024-sustainability-report/files/ConEdison_2024_Sustainability_Report.pdf___.YzJ1OnBhdWxiYWtlcm5vdGlmaWVkY29tOmM6bzo3MDExMzgzZjg4MDk2ZTdhYTMyYmRiNDRiNTU2YzNkMzo3OjY5OTY6NDFkZjBhN2Q3YmJhZjA2MDkwYmI4MzA3OWJlMjllYjhmZTgzMTQ4YWNiMmZkYWIyNzgyYTVmMzIwOTQ5OTY0ODpwOlQ6Tg" TargetMode="Externa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protect.checkpoint.com/v2/___https:/www.coned.com/en/our-energy-future/our-energy-vision/our-energy-future-commitment___.YzJ1OnBhdWxiYWtlcm5vdGlmaWVkY29tOmM6bzpjZDlhZjkzMjRkYzQ2ZGUwZGY3MThiYzMxOWVmMTE5Mjo2OjNkYjc6NTZmMTViMmM3NGI2NjU1MmMyMjhhMTZiNjA1NDc5MzEwZTkyMzRiOWQ5ZjJmMGQ5MWI1ODRlMTQ1NzA0ODEwMDpwOlQ6Tg" TargetMode="External" /><Relationship Id="rId2" Type="http://schemas.openxmlformats.org/officeDocument/2006/relationships/hyperlink" Target="https://protect.checkpoint.com/v2/___https:/www.coned.com/en/our-energy-future/our-energy-vision/our-energy-future-commitment___.YzJ1OnBhdWxiYWtlcm5vdGlmaWVkY29tOmM6bzpjZDlhZjkzMjRkYzQ2ZGUwZGY3MThiYzMxOWVmMTE5Mjo2OjNkYjc6NTZmMTViMmM3NGI2NjU1MmMyMjhhMTZiNjA1NDc5MzEwZTkyMzRiOWQ5ZjJmMGQ5MWI1ODRlMTQ1NzA0ODEwMDpwOlQ6Tg" TargetMode="Externa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pageSetUpPr fitToPage="1"/>
  </sheetPr>
  <dimension ref="A1:AL205"/>
  <sheetViews>
    <sheetView showGridLines="0" tabSelected="1" workbookViewId="0" topLeftCell="A3">
      <pane xSplit="1" ySplit="14" topLeftCell="B17" activePane="bottomRight" state="frozen"/>
      <selection pane="topLeft" activeCell="A3" sqref="A3"/>
      <selection pane="bottomLeft" activeCell="A17" sqref="A17"/>
      <selection pane="topRight" activeCell="C3" sqref="C3"/>
      <selection pane="bottomRight" activeCell="B139" sqref="B139"/>
    </sheetView>
  </sheetViews>
  <sheetFormatPr defaultColWidth="9.27428571428571" defaultRowHeight="15" customHeight="1" outlineLevelRow="1"/>
  <cols>
    <col min="1" max="1" width="8.28571428571429" style="27" customWidth="1"/>
    <col min="2" max="2" width="29" customWidth="1"/>
    <col min="3" max="3" width="56.2857142857143" customWidth="1"/>
    <col min="4" max="4" width="7.14285714285714" customWidth="1"/>
    <col min="5" max="5" width="3" customWidth="1"/>
    <col min="6" max="6" width="10.5714285714286" customWidth="1"/>
    <col min="7" max="8" width="3" customWidth="1"/>
    <col min="9" max="9" width="14.2857142857143" hidden="1" customWidth="1"/>
    <col min="10" max="10" width="3" customWidth="1"/>
    <col min="11" max="11" width="2.28571428571429" customWidth="1"/>
    <col min="12" max="12" width="14.2857142857143" bestFit="1" customWidth="1"/>
    <col min="13" max="14" width="3" customWidth="1"/>
    <col min="15" max="15" width="16.5714285714286" customWidth="1"/>
    <col min="16" max="16" width="3" customWidth="1"/>
    <col min="17" max="17" width="3.71428571428571" customWidth="1"/>
    <col min="18" max="18" width="17.1428571428571" customWidth="1"/>
    <col min="19" max="19" width="4.57142857142857" customWidth="1"/>
    <col min="20" max="20" width="18.8571428571429" customWidth="1"/>
    <col min="21" max="21" width="2.28571428571429" customWidth="1"/>
    <col min="22" max="22" width="123.571428571429" style="27" customWidth="1"/>
    <col min="23" max="23" width="4.71428571428571" customWidth="1"/>
  </cols>
  <sheetData>
    <row r="1" spans="1:22" s="399" customFormat="1" ht="76.4" customHeight="1">
      <c r="A1" s="398"/>
      <c r="B1" s="719" t="s">
        <v>0</v>
      </c>
      <c r="C1" s="719"/>
      <c r="D1" s="719"/>
      <c r="E1" s="719"/>
      <c r="F1" s="719"/>
      <c r="G1" s="719"/>
      <c r="H1" s="719"/>
      <c r="I1" s="719"/>
      <c r="J1" s="719"/>
      <c r="K1" s="719"/>
      <c r="L1" s="719"/>
      <c r="M1" s="719"/>
      <c r="N1" s="719"/>
      <c r="O1" s="719"/>
      <c r="P1" s="719"/>
      <c r="Q1" s="719"/>
      <c r="R1" s="719"/>
      <c r="S1" s="719"/>
      <c r="T1" s="719"/>
      <c r="U1" s="719"/>
      <c r="V1" s="719"/>
    </row>
    <row r="2" spans="3:22" ht="56.25" customHeight="1">
      <c r="C2" s="188" t="s">
        <v>1</v>
      </c>
      <c r="D2" s="188"/>
      <c r="E2" s="188"/>
      <c r="F2" s="188"/>
      <c r="G2" s="188"/>
      <c r="H2" s="188"/>
      <c r="I2" s="188"/>
      <c r="J2" s="188"/>
      <c r="K2" s="188"/>
      <c r="L2" s="188"/>
      <c r="M2" s="188"/>
      <c r="N2" s="188"/>
      <c r="O2" s="188"/>
      <c r="P2" s="188"/>
      <c r="Q2" s="188"/>
      <c r="R2" s="188"/>
      <c r="S2" s="188"/>
      <c r="T2" s="188"/>
      <c r="U2" s="188"/>
      <c r="V2" s="188"/>
    </row>
    <row r="3" spans="2:21" ht="14.5" outlineLevel="1" collapsed="1">
      <c r="B3" s="15" t="s">
        <v>2</v>
      </c>
      <c r="C3" s="82" t="s">
        <v>3</v>
      </c>
      <c r="D3" s="8"/>
      <c r="E3" s="8"/>
      <c r="F3" s="8"/>
      <c r="G3" s="10"/>
      <c r="H3" s="10"/>
      <c r="I3" s="10"/>
      <c r="J3" s="10"/>
      <c r="K3" s="10"/>
      <c r="L3" s="10"/>
      <c r="M3" s="10"/>
      <c r="N3" s="10"/>
      <c r="O3" s="8"/>
      <c r="P3" s="10"/>
      <c r="Q3" s="10"/>
      <c r="R3" s="8"/>
      <c r="S3" s="10"/>
      <c r="T3" s="10"/>
      <c r="U3" s="10"/>
    </row>
    <row r="4" spans="2:21" ht="14.5" outlineLevel="1">
      <c r="B4" s="15" t="s">
        <v>4</v>
      </c>
      <c r="C4" s="82" t="s">
        <v>644</v>
      </c>
      <c r="D4" s="8"/>
      <c r="E4" s="8"/>
      <c r="F4" s="8"/>
      <c r="G4" s="10"/>
      <c r="H4" s="10"/>
      <c r="I4" s="10"/>
      <c r="J4" s="10"/>
      <c r="K4" s="10"/>
      <c r="L4" s="10"/>
      <c r="M4" s="10"/>
      <c r="N4" s="10"/>
      <c r="O4" s="8"/>
      <c r="P4" s="10"/>
      <c r="Q4" s="10"/>
      <c r="R4" s="8"/>
      <c r="S4" s="10"/>
      <c r="T4" s="10"/>
      <c r="U4" s="10"/>
    </row>
    <row r="5" spans="2:21" ht="14.5" outlineLevel="1">
      <c r="B5" s="15" t="s">
        <v>5</v>
      </c>
      <c r="C5" s="82" t="s">
        <v>6</v>
      </c>
      <c r="D5" s="8"/>
      <c r="E5" s="8"/>
      <c r="F5" s="8"/>
      <c r="G5" s="10"/>
      <c r="H5" s="10"/>
      <c r="I5" s="10"/>
      <c r="J5" s="10"/>
      <c r="K5" s="10"/>
      <c r="L5" s="10"/>
      <c r="M5" s="10"/>
      <c r="N5" s="10"/>
      <c r="O5" s="8"/>
      <c r="P5" s="10"/>
      <c r="Q5" s="10"/>
      <c r="R5" s="8"/>
      <c r="S5" s="10"/>
      <c r="T5" s="10"/>
      <c r="U5" s="10"/>
    </row>
    <row r="6" spans="2:21" ht="14.5" outlineLevel="1">
      <c r="B6" s="15" t="s">
        <v>7</v>
      </c>
      <c r="C6" s="82" t="s">
        <v>8</v>
      </c>
      <c r="D6" s="8"/>
      <c r="E6" s="8"/>
      <c r="F6" s="8"/>
      <c r="G6" s="10"/>
      <c r="H6" s="10"/>
      <c r="I6" s="10"/>
      <c r="J6" s="10"/>
      <c r="K6" s="10"/>
      <c r="L6" s="10"/>
      <c r="M6" s="10"/>
      <c r="N6" s="10"/>
      <c r="O6" s="8"/>
      <c r="P6" s="10"/>
      <c r="Q6" s="10"/>
      <c r="R6" s="8"/>
      <c r="S6" s="10"/>
      <c r="T6" s="10"/>
      <c r="U6" s="10"/>
    </row>
    <row r="7" spans="2:21" ht="14.5" outlineLevel="1">
      <c r="B7" s="15" t="s">
        <v>9</v>
      </c>
      <c r="C7" s="82"/>
      <c r="D7" s="8"/>
      <c r="E7" s="8"/>
      <c r="F7" s="8"/>
      <c r="G7" s="10"/>
      <c r="H7" s="10"/>
      <c r="I7" s="10"/>
      <c r="J7" s="10"/>
      <c r="K7" s="10"/>
      <c r="L7" s="10"/>
      <c r="M7" s="10"/>
      <c r="N7" s="10"/>
      <c r="O7" s="8"/>
      <c r="P7" s="10"/>
      <c r="Q7" s="10"/>
      <c r="R7" s="8"/>
      <c r="S7" s="10"/>
      <c r="T7" s="10"/>
      <c r="U7" s="10"/>
    </row>
    <row r="8" spans="2:21" ht="14.5" outlineLevel="1">
      <c r="B8" s="15" t="s">
        <v>10</v>
      </c>
      <c r="C8" s="82" t="s">
        <v>11</v>
      </c>
      <c r="D8" s="8"/>
      <c r="E8" s="8"/>
      <c r="F8" s="8"/>
      <c r="G8" s="10"/>
      <c r="H8" s="10"/>
      <c r="I8" s="10"/>
      <c r="J8" s="10"/>
      <c r="K8" s="10"/>
      <c r="L8" s="10"/>
      <c r="M8" s="10"/>
      <c r="N8" s="10"/>
      <c r="O8" s="8"/>
      <c r="P8" s="10"/>
      <c r="Q8" s="10"/>
      <c r="R8" s="8"/>
      <c r="S8" s="10"/>
      <c r="T8" s="10"/>
      <c r="U8" s="10"/>
    </row>
    <row r="9" spans="2:21" ht="14.5" outlineLevel="1">
      <c r="B9" s="15" t="s">
        <v>12</v>
      </c>
      <c r="C9" s="667">
        <v>45940</v>
      </c>
      <c r="D9" s="8"/>
      <c r="E9" s="8"/>
      <c r="F9" s="8"/>
      <c r="G9" s="10"/>
      <c r="H9" s="10"/>
      <c r="I9" s="10"/>
      <c r="J9" s="10"/>
      <c r="K9" s="10"/>
      <c r="L9" s="10"/>
      <c r="M9" s="10"/>
      <c r="N9" s="10"/>
      <c r="O9" s="8"/>
      <c r="P9" s="10"/>
      <c r="Q9" s="10"/>
      <c r="R9" s="8"/>
      <c r="S9" s="10"/>
      <c r="T9" s="10"/>
      <c r="U9" s="10"/>
    </row>
    <row r="10" spans="2:2" ht="14.5">
      <c r="B10" s="586"/>
    </row>
    <row r="11" spans="1:22" s="11" customFormat="1" ht="6" customHeight="1">
      <c r="A11" s="28"/>
      <c r="D11" s="12"/>
      <c r="G11" s="12"/>
      <c r="J11" s="12"/>
      <c r="M11" s="12"/>
      <c r="P11" s="12"/>
      <c r="S11" s="12"/>
      <c r="T11" s="456"/>
      <c r="V11" s="76"/>
    </row>
    <row r="12" spans="1:20" s="24" customFormat="1" ht="14.5">
      <c r="A12" s="81"/>
      <c r="D12" s="16"/>
      <c r="F12" s="24" t="s">
        <v>13</v>
      </c>
      <c r="G12" s="16"/>
      <c r="I12" s="24" t="s">
        <v>14</v>
      </c>
      <c r="J12" s="16"/>
      <c r="L12" s="24" t="s">
        <v>14</v>
      </c>
      <c r="M12" s="16"/>
      <c r="O12" s="24" t="s">
        <v>15</v>
      </c>
      <c r="P12" s="16"/>
      <c r="R12" s="24" t="s">
        <v>16</v>
      </c>
      <c r="S12" s="16"/>
      <c r="T12" s="457" t="s">
        <v>17</v>
      </c>
    </row>
    <row r="13" spans="1:23" s="24" customFormat="1" ht="14.5">
      <c r="A13" s="25" t="s">
        <v>18</v>
      </c>
      <c r="B13" s="723" t="s">
        <v>19</v>
      </c>
      <c r="C13" s="724"/>
      <c r="D13" s="16"/>
      <c r="F13" s="25">
        <v>2005</v>
      </c>
      <c r="G13" s="16"/>
      <c r="H13" s="75"/>
      <c r="I13" s="25">
        <v>2021</v>
      </c>
      <c r="J13" s="16"/>
      <c r="K13" s="75"/>
      <c r="L13" s="25">
        <v>2023</v>
      </c>
      <c r="M13" s="16"/>
      <c r="O13" s="25">
        <v>2024</v>
      </c>
      <c r="P13" s="16"/>
      <c r="R13" s="25">
        <v>2025</v>
      </c>
      <c r="S13" s="16"/>
      <c r="T13" s="458">
        <v>2026</v>
      </c>
      <c r="V13" s="78" t="s">
        <v>20</v>
      </c>
      <c r="W13" s="79"/>
    </row>
    <row r="14" spans="1:20" s="85" customFormat="1" ht="14.5">
      <c r="A14" s="83"/>
      <c r="B14" s="83"/>
      <c r="C14" s="83"/>
      <c r="D14" s="84"/>
      <c r="F14" s="86"/>
      <c r="G14" s="84"/>
      <c r="I14" s="86"/>
      <c r="J14" s="84"/>
      <c r="L14" s="86"/>
      <c r="M14" s="84"/>
      <c r="O14" s="86"/>
      <c r="P14" s="84"/>
      <c r="R14" s="86"/>
      <c r="S14" s="84"/>
      <c r="T14" s="459"/>
    </row>
    <row r="15" spans="1:22" s="13" customFormat="1" ht="6" customHeight="1">
      <c r="A15" s="29"/>
      <c r="D15" s="14"/>
      <c r="G15" s="14"/>
      <c r="J15" s="14"/>
      <c r="M15" s="14"/>
      <c r="P15" s="14"/>
      <c r="S15" s="14"/>
      <c r="T15" s="460"/>
      <c r="V15" s="77"/>
    </row>
    <row r="16" spans="20:20" ht="14.5">
      <c r="T16" s="461"/>
    </row>
    <row r="17" spans="1:22" s="23" customFormat="1" ht="18.5">
      <c r="A17" s="30"/>
      <c r="B17" s="22" t="s">
        <v>21</v>
      </c>
      <c r="T17" s="462"/>
      <c r="V17" s="30"/>
    </row>
    <row r="18" spans="4:20" ht="14.5">
      <c r="D18" s="9"/>
      <c r="G18" s="9"/>
      <c r="J18" s="9"/>
      <c r="M18" s="9"/>
      <c r="P18" s="9"/>
      <c r="S18" s="9"/>
      <c r="T18" s="475"/>
    </row>
    <row r="19" spans="1:22" ht="14.5">
      <c r="A19" s="8">
        <v>1</v>
      </c>
      <c r="B19" s="15" t="s">
        <v>22</v>
      </c>
      <c r="D19" s="9"/>
      <c r="G19" s="9"/>
      <c r="J19" s="9"/>
      <c r="M19" s="9"/>
      <c r="P19" s="9"/>
      <c r="S19" s="9"/>
      <c r="T19" s="475"/>
      <c r="V19" s="82" t="s">
        <v>23</v>
      </c>
    </row>
    <row r="20" spans="1:22" ht="14.5">
      <c r="A20" s="419">
        <v>1.1</v>
      </c>
      <c r="B20" s="420" t="s">
        <v>24</v>
      </c>
      <c r="C20" s="6"/>
      <c r="D20" s="421"/>
      <c r="E20" s="6"/>
      <c r="F20" s="446" t="s">
        <v>25</v>
      </c>
      <c r="G20" s="423"/>
      <c r="H20" s="422"/>
      <c r="I20" s="422" t="s">
        <v>25</v>
      </c>
      <c r="J20" s="423"/>
      <c r="K20" s="422"/>
      <c r="L20" s="4" t="s">
        <v>25</v>
      </c>
      <c r="M20" s="423"/>
      <c r="N20" s="422"/>
      <c r="O20" s="4" t="s">
        <v>25</v>
      </c>
      <c r="P20" s="423"/>
      <c r="Q20" s="422"/>
      <c r="R20" s="4" t="s">
        <v>25</v>
      </c>
      <c r="S20" s="421"/>
      <c r="T20" s="476" t="s">
        <v>25</v>
      </c>
      <c r="U20" s="707"/>
      <c r="V20" s="707"/>
    </row>
    <row r="21" spans="1:22" ht="14.5">
      <c r="A21" s="419">
        <v>1.20</v>
      </c>
      <c r="B21" s="420" t="s">
        <v>26</v>
      </c>
      <c r="C21" s="6"/>
      <c r="D21" s="421"/>
      <c r="E21" s="6"/>
      <c r="F21" s="446">
        <v>904</v>
      </c>
      <c r="G21" s="421"/>
      <c r="H21" s="6"/>
      <c r="I21" s="6">
        <v>743</v>
      </c>
      <c r="J21" s="421"/>
      <c r="K21" s="6"/>
      <c r="L21" s="4">
        <v>743</v>
      </c>
      <c r="M21" s="421"/>
      <c r="N21" s="6"/>
      <c r="O21" s="4">
        <v>743</v>
      </c>
      <c r="P21" s="421"/>
      <c r="Q21" s="6"/>
      <c r="R21" s="4">
        <v>743</v>
      </c>
      <c r="S21" s="421"/>
      <c r="T21" s="476">
        <v>743</v>
      </c>
      <c r="U21" s="6"/>
      <c r="V21" s="419" t="s">
        <v>27</v>
      </c>
    </row>
    <row r="22" spans="1:22" ht="14.5">
      <c r="A22" s="419">
        <v>1.30</v>
      </c>
      <c r="B22" s="420" t="s">
        <v>28</v>
      </c>
      <c r="C22" s="6"/>
      <c r="D22" s="421"/>
      <c r="E22" s="6"/>
      <c r="F22" s="446" t="s">
        <v>25</v>
      </c>
      <c r="G22" s="423"/>
      <c r="H22" s="422"/>
      <c r="I22" s="422" t="s">
        <v>25</v>
      </c>
      <c r="J22" s="423"/>
      <c r="K22" s="422"/>
      <c r="L22" s="4" t="s">
        <v>25</v>
      </c>
      <c r="M22" s="423"/>
      <c r="N22" s="422"/>
      <c r="O22" s="4" t="s">
        <v>25</v>
      </c>
      <c r="P22" s="423"/>
      <c r="Q22" s="422"/>
      <c r="R22" s="4" t="s">
        <v>25</v>
      </c>
      <c r="S22" s="421"/>
      <c r="T22" s="476" t="s">
        <v>25</v>
      </c>
      <c r="U22" s="707"/>
      <c r="V22" s="707"/>
    </row>
    <row r="23" spans="1:22" ht="14.5">
      <c r="A23" s="419">
        <v>1.40</v>
      </c>
      <c r="B23" s="420" t="s">
        <v>29</v>
      </c>
      <c r="C23" s="6"/>
      <c r="D23" s="421"/>
      <c r="E23" s="6"/>
      <c r="F23" s="446">
        <v>103</v>
      </c>
      <c r="G23" s="421"/>
      <c r="H23" s="6"/>
      <c r="I23" s="6">
        <v>70</v>
      </c>
      <c r="J23" s="421"/>
      <c r="K23" s="6"/>
      <c r="L23" s="4">
        <v>37</v>
      </c>
      <c r="M23" s="421"/>
      <c r="N23" s="6"/>
      <c r="O23" s="4">
        <v>0</v>
      </c>
      <c r="P23" s="421"/>
      <c r="Q23" s="6"/>
      <c r="R23" s="4">
        <v>0</v>
      </c>
      <c r="S23" s="421"/>
      <c r="T23" s="476">
        <v>0</v>
      </c>
      <c r="U23" s="6"/>
      <c r="V23" s="507" t="s">
        <v>30</v>
      </c>
    </row>
    <row r="24" spans="1:20" ht="14.5">
      <c r="A24" s="27">
        <v>1.50</v>
      </c>
      <c r="B24" s="17" t="s">
        <v>31</v>
      </c>
      <c r="D24" s="9"/>
      <c r="F24" s="332"/>
      <c r="G24" s="148"/>
      <c r="H24" s="147"/>
      <c r="I24" s="147"/>
      <c r="J24" s="148"/>
      <c r="K24" s="147"/>
      <c r="L24" s="478"/>
      <c r="M24" s="148"/>
      <c r="N24" s="147"/>
      <c r="O24" s="478"/>
      <c r="P24" s="148"/>
      <c r="Q24" s="147"/>
      <c r="R24" s="478"/>
      <c r="S24" s="9"/>
      <c r="T24" s="477"/>
    </row>
    <row r="25" spans="1:20" ht="14.5">
      <c r="A25" s="27" t="s">
        <v>32</v>
      </c>
      <c r="B25" s="18" t="s">
        <v>33</v>
      </c>
      <c r="D25" s="9"/>
      <c r="F25" s="332" t="s">
        <v>25</v>
      </c>
      <c r="G25" s="148"/>
      <c r="H25" s="147"/>
      <c r="I25" s="400" t="s">
        <v>25</v>
      </c>
      <c r="J25" s="148"/>
      <c r="K25" s="147"/>
      <c r="L25" s="478" t="s">
        <v>25</v>
      </c>
      <c r="M25" s="148"/>
      <c r="N25" s="147"/>
      <c r="O25" s="478" t="s">
        <v>25</v>
      </c>
      <c r="P25" s="148"/>
      <c r="Q25" s="147"/>
      <c r="R25" s="478" t="s">
        <v>25</v>
      </c>
      <c r="S25" s="9"/>
      <c r="T25" s="660" t="s">
        <v>25</v>
      </c>
    </row>
    <row r="26" spans="1:20" ht="14.5">
      <c r="A26" s="27" t="s">
        <v>34</v>
      </c>
      <c r="B26" s="18" t="s">
        <v>35</v>
      </c>
      <c r="D26" s="9"/>
      <c r="F26" s="332" t="s">
        <v>25</v>
      </c>
      <c r="G26" s="148"/>
      <c r="H26" s="147"/>
      <c r="I26" s="400" t="s">
        <v>25</v>
      </c>
      <c r="J26" s="148"/>
      <c r="K26" s="147"/>
      <c r="L26" s="478" t="s">
        <v>25</v>
      </c>
      <c r="M26" s="148"/>
      <c r="N26" s="147"/>
      <c r="O26" s="478" t="s">
        <v>25</v>
      </c>
      <c r="P26" s="148"/>
      <c r="Q26" s="147"/>
      <c r="R26" s="478" t="s">
        <v>25</v>
      </c>
      <c r="S26" s="552"/>
      <c r="T26" s="660" t="s">
        <v>25</v>
      </c>
    </row>
    <row r="27" spans="1:20" ht="14.5">
      <c r="A27" s="27" t="s">
        <v>36</v>
      </c>
      <c r="B27" s="18" t="s">
        <v>37</v>
      </c>
      <c r="D27" s="9"/>
      <c r="F27" s="332" t="s">
        <v>25</v>
      </c>
      <c r="G27" s="148"/>
      <c r="H27" s="147"/>
      <c r="I27" s="400" t="s">
        <v>25</v>
      </c>
      <c r="J27" s="148"/>
      <c r="K27" s="147"/>
      <c r="L27" s="478" t="s">
        <v>25</v>
      </c>
      <c r="M27" s="148"/>
      <c r="N27" s="147"/>
      <c r="O27" s="478" t="s">
        <v>25</v>
      </c>
      <c r="P27" s="148"/>
      <c r="Q27" s="147"/>
      <c r="R27" s="478" t="s">
        <v>25</v>
      </c>
      <c r="S27" s="9"/>
      <c r="T27" s="660" t="s">
        <v>25</v>
      </c>
    </row>
    <row r="28" spans="1:38" ht="14.5">
      <c r="A28" s="419" t="s">
        <v>38</v>
      </c>
      <c r="B28" s="424" t="s">
        <v>39</v>
      </c>
      <c r="C28" s="6"/>
      <c r="D28" s="421"/>
      <c r="E28" s="6"/>
      <c r="F28" s="446">
        <v>0</v>
      </c>
      <c r="G28" s="421"/>
      <c r="H28" s="6"/>
      <c r="I28" s="425">
        <v>2676</v>
      </c>
      <c r="J28" s="421"/>
      <c r="K28" s="6"/>
      <c r="L28" s="4" t="s">
        <v>40</v>
      </c>
      <c r="M28" s="421"/>
      <c r="N28" s="6"/>
      <c r="O28" s="4" t="s">
        <v>40</v>
      </c>
      <c r="P28" s="421"/>
      <c r="Q28" s="6"/>
      <c r="R28" s="4" t="s">
        <v>40</v>
      </c>
      <c r="S28" s="421"/>
      <c r="T28" s="481" t="s">
        <v>40</v>
      </c>
      <c r="U28" s="6"/>
      <c r="V28" s="597" t="s">
        <v>41</v>
      </c>
      <c r="W28" s="3"/>
      <c r="X28" s="3"/>
      <c r="Y28" s="3"/>
      <c r="Z28" s="3"/>
      <c r="AA28" s="3"/>
      <c r="AB28" s="3"/>
      <c r="AC28" s="3"/>
      <c r="AD28" s="3"/>
      <c r="AE28" s="3"/>
      <c r="AF28" s="3"/>
      <c r="AG28" s="3"/>
      <c r="AH28" s="3"/>
      <c r="AI28" s="3"/>
      <c r="AJ28" s="3"/>
      <c r="AK28" s="3"/>
      <c r="AL28" s="3"/>
    </row>
    <row r="29" spans="1:38" ht="14.5">
      <c r="A29" s="419" t="s">
        <v>42</v>
      </c>
      <c r="B29" s="424" t="s">
        <v>43</v>
      </c>
      <c r="C29" s="6"/>
      <c r="D29" s="421"/>
      <c r="E29" s="6"/>
      <c r="F29" s="446">
        <v>0</v>
      </c>
      <c r="G29" s="421"/>
      <c r="H29" s="6"/>
      <c r="I29" s="6">
        <v>320</v>
      </c>
      <c r="J29" s="421"/>
      <c r="K29" s="6"/>
      <c r="L29" s="4" t="s">
        <v>40</v>
      </c>
      <c r="M29" s="421"/>
      <c r="N29" s="6"/>
      <c r="O29" s="4" t="s">
        <v>40</v>
      </c>
      <c r="P29" s="421"/>
      <c r="Q29" s="6"/>
      <c r="R29" s="4" t="s">
        <v>40</v>
      </c>
      <c r="S29" s="421"/>
      <c r="T29" s="481" t="s">
        <v>40</v>
      </c>
      <c r="U29" s="6"/>
      <c r="V29" s="597" t="s">
        <v>41</v>
      </c>
      <c r="W29" s="3"/>
      <c r="X29" s="3"/>
      <c r="Y29" s="3"/>
      <c r="Z29" s="3"/>
      <c r="AA29" s="3"/>
      <c r="AB29" s="3"/>
      <c r="AC29" s="3"/>
      <c r="AD29" s="3"/>
      <c r="AE29" s="3"/>
      <c r="AF29" s="3"/>
      <c r="AG29" s="3"/>
      <c r="AH29" s="3"/>
      <c r="AI29" s="3"/>
      <c r="AJ29" s="3"/>
      <c r="AK29" s="3"/>
      <c r="AL29" s="3"/>
    </row>
    <row r="30" spans="1:22" ht="14.5">
      <c r="A30" s="419">
        <v>1.60</v>
      </c>
      <c r="B30" s="420" t="s">
        <v>44</v>
      </c>
      <c r="C30" s="6"/>
      <c r="D30" s="421"/>
      <c r="E30" s="6"/>
      <c r="F30" s="446" t="s">
        <v>25</v>
      </c>
      <c r="G30" s="421"/>
      <c r="H30" s="6"/>
      <c r="I30" s="422" t="s">
        <v>25</v>
      </c>
      <c r="J30" s="421"/>
      <c r="K30" s="6"/>
      <c r="L30" s="446" t="s">
        <v>25</v>
      </c>
      <c r="M30" s="421"/>
      <c r="N30" s="6"/>
      <c r="O30" s="446" t="s">
        <v>25</v>
      </c>
      <c r="P30" s="421"/>
      <c r="Q30" s="6"/>
      <c r="R30" s="4" t="s">
        <v>25</v>
      </c>
      <c r="S30" s="421"/>
      <c r="T30" s="481" t="s">
        <v>25</v>
      </c>
      <c r="U30" s="707"/>
      <c r="V30" s="707"/>
    </row>
    <row r="31" spans="2:20" ht="14.5">
      <c r="B31" s="18"/>
      <c r="D31" s="9"/>
      <c r="F31" s="147"/>
      <c r="G31" s="148"/>
      <c r="H31" s="147"/>
      <c r="I31" s="147"/>
      <c r="J31" s="148"/>
      <c r="K31" s="147"/>
      <c r="L31" s="147"/>
      <c r="M31" s="148"/>
      <c r="N31" s="147"/>
      <c r="O31" s="147"/>
      <c r="P31" s="148"/>
      <c r="Q31" s="147"/>
      <c r="R31" s="147"/>
      <c r="S31" s="9"/>
      <c r="T31" s="461"/>
    </row>
    <row r="32" spans="1:22" s="168" customFormat="1" ht="18.5">
      <c r="A32" s="167" t="s">
        <v>45</v>
      </c>
      <c r="B32" s="167"/>
      <c r="E32" s="169"/>
      <c r="F32" s="169"/>
      <c r="G32" s="169"/>
      <c r="H32" s="169"/>
      <c r="I32" s="169"/>
      <c r="J32" s="169"/>
      <c r="K32" s="169"/>
      <c r="L32" s="169"/>
      <c r="M32" s="169"/>
      <c r="N32" s="169"/>
      <c r="O32" s="169"/>
      <c r="P32" s="169"/>
      <c r="Q32" s="169"/>
      <c r="R32" s="169"/>
      <c r="S32" s="169"/>
      <c r="T32" s="463"/>
      <c r="V32" s="170"/>
    </row>
    <row r="33" spans="1:22" ht="14.5" outlineLevel="1">
      <c r="A33" s="427">
        <v>2</v>
      </c>
      <c r="B33" s="428" t="s">
        <v>46</v>
      </c>
      <c r="C33" s="6"/>
      <c r="D33" s="421"/>
      <c r="E33" s="716"/>
      <c r="F33" s="707"/>
      <c r="G33" s="421"/>
      <c r="H33" s="716"/>
      <c r="I33" s="707"/>
      <c r="J33" s="421"/>
      <c r="K33" s="716"/>
      <c r="L33" s="707"/>
      <c r="M33" s="421"/>
      <c r="N33" s="716"/>
      <c r="O33" s="707"/>
      <c r="P33" s="421"/>
      <c r="Q33" s="711"/>
      <c r="R33" s="712"/>
      <c r="S33" s="421"/>
      <c r="T33" s="481"/>
      <c r="U33" s="707"/>
      <c r="V33" s="707"/>
    </row>
    <row r="34" spans="1:22" ht="14.5" outlineLevel="1">
      <c r="A34" s="419">
        <v>2.10</v>
      </c>
      <c r="B34" s="420" t="s">
        <v>24</v>
      </c>
      <c r="C34" s="6"/>
      <c r="D34" s="421"/>
      <c r="E34" s="6"/>
      <c r="F34" s="4" t="s">
        <v>25</v>
      </c>
      <c r="G34" s="421"/>
      <c r="H34" s="6"/>
      <c r="I34" s="422" t="s">
        <v>25</v>
      </c>
      <c r="J34" s="421"/>
      <c r="K34" s="6"/>
      <c r="L34" s="4" t="s">
        <v>25</v>
      </c>
      <c r="M34" s="421"/>
      <c r="N34" s="6"/>
      <c r="O34" s="4"/>
      <c r="P34" s="421"/>
      <c r="Q34" s="4"/>
      <c r="R34" s="4"/>
      <c r="S34" s="421"/>
      <c r="T34" s="481"/>
      <c r="U34" s="707"/>
      <c r="V34" s="707"/>
    </row>
    <row r="35" spans="1:22" ht="14.5" outlineLevel="1">
      <c r="A35" s="419">
        <v>2.2</v>
      </c>
      <c r="B35" s="420" t="s">
        <v>26</v>
      </c>
      <c r="C35" s="6"/>
      <c r="D35" s="421"/>
      <c r="E35" s="6"/>
      <c r="F35" s="479">
        <v>2181551</v>
      </c>
      <c r="G35" s="421"/>
      <c r="H35" s="6"/>
      <c r="I35" s="425">
        <v>3179893</v>
      </c>
      <c r="J35" s="421"/>
      <c r="K35" s="6"/>
      <c r="L35" s="479">
        <v>3074371</v>
      </c>
      <c r="M35" s="421"/>
      <c r="N35" s="6"/>
      <c r="O35" s="479">
        <v>2894596</v>
      </c>
      <c r="P35" s="421"/>
      <c r="Q35" s="4"/>
      <c r="R35" s="479">
        <v>2624957</v>
      </c>
      <c r="S35" s="421"/>
      <c r="T35" s="482">
        <v>2498243</v>
      </c>
      <c r="U35" s="6"/>
      <c r="V35" s="419" t="s">
        <v>47</v>
      </c>
    </row>
    <row r="36" spans="1:22" ht="14.5" outlineLevel="1">
      <c r="A36" s="419">
        <v>2.3</v>
      </c>
      <c r="B36" s="420" t="s">
        <v>28</v>
      </c>
      <c r="C36" s="6"/>
      <c r="D36" s="421"/>
      <c r="E36" s="6"/>
      <c r="F36" s="4" t="s">
        <v>25</v>
      </c>
      <c r="G36" s="421"/>
      <c r="H36" s="6"/>
      <c r="I36" s="422" t="s">
        <v>25</v>
      </c>
      <c r="J36" s="421"/>
      <c r="K36" s="6"/>
      <c r="L36" s="4" t="s">
        <v>25</v>
      </c>
      <c r="M36" s="421"/>
      <c r="N36" s="6"/>
      <c r="O36" s="4" t="s">
        <v>25</v>
      </c>
      <c r="P36" s="421"/>
      <c r="Q36" s="4"/>
      <c r="R36" s="4" t="s">
        <v>25</v>
      </c>
      <c r="S36" s="421"/>
      <c r="T36" s="481" t="s">
        <v>25</v>
      </c>
      <c r="U36" s="707"/>
      <c r="V36" s="707"/>
    </row>
    <row r="37" spans="1:22" ht="27" customHeight="1" outlineLevel="1">
      <c r="A37" s="419">
        <v>2.40</v>
      </c>
      <c r="B37" s="420" t="s">
        <v>29</v>
      </c>
      <c r="C37" s="6"/>
      <c r="D37" s="421"/>
      <c r="E37" s="6"/>
      <c r="F37" s="479">
        <v>80129</v>
      </c>
      <c r="G37" s="421"/>
      <c r="H37" s="6"/>
      <c r="I37" s="410">
        <v>2963</v>
      </c>
      <c r="J37" s="421"/>
      <c r="K37" s="6"/>
      <c r="L37" s="479">
        <v>5124</v>
      </c>
      <c r="M37" s="423"/>
      <c r="N37" s="422"/>
      <c r="O37" s="479">
        <v>7</v>
      </c>
      <c r="P37" s="421"/>
      <c r="Q37" s="4"/>
      <c r="R37" s="479">
        <v>24943</v>
      </c>
      <c r="S37" s="421"/>
      <c r="T37" s="482">
        <v>24857</v>
      </c>
      <c r="U37" s="707"/>
      <c r="V37" s="707"/>
    </row>
    <row r="38" spans="1:20" ht="14.5" outlineLevel="1">
      <c r="A38" s="27">
        <v>2.50</v>
      </c>
      <c r="B38" s="17" t="s">
        <v>31</v>
      </c>
      <c r="D38" s="9"/>
      <c r="F38" s="478"/>
      <c r="G38" s="148"/>
      <c r="H38" s="147"/>
      <c r="I38" s="147"/>
      <c r="J38" s="148"/>
      <c r="K38" s="147"/>
      <c r="L38" s="478"/>
      <c r="M38" s="148"/>
      <c r="N38" s="147"/>
      <c r="O38" s="478"/>
      <c r="P38" s="148"/>
      <c r="Q38" s="478"/>
      <c r="R38" s="480"/>
      <c r="S38" s="9"/>
      <c r="T38" s="475"/>
    </row>
    <row r="39" spans="1:20" ht="14.5" outlineLevel="1">
      <c r="A39" s="27" t="s">
        <v>48</v>
      </c>
      <c r="B39" s="18" t="s">
        <v>33</v>
      </c>
      <c r="D39" s="9"/>
      <c r="F39" s="478" t="s">
        <v>25</v>
      </c>
      <c r="G39" s="148"/>
      <c r="H39" s="147"/>
      <c r="I39" s="400" t="s">
        <v>25</v>
      </c>
      <c r="J39" s="148"/>
      <c r="K39" s="147"/>
      <c r="L39" s="478" t="s">
        <v>25</v>
      </c>
      <c r="M39" s="148"/>
      <c r="N39" s="147"/>
      <c r="O39" s="4" t="s">
        <v>25</v>
      </c>
      <c r="P39" s="148"/>
      <c r="Q39" s="478"/>
      <c r="R39" s="4" t="s">
        <v>25</v>
      </c>
      <c r="S39" s="421"/>
      <c r="T39" s="481" t="s">
        <v>25</v>
      </c>
    </row>
    <row r="40" spans="1:20" ht="14.5" outlineLevel="1">
      <c r="A40" s="27" t="s">
        <v>49</v>
      </c>
      <c r="B40" s="18" t="s">
        <v>35</v>
      </c>
      <c r="D40" s="9"/>
      <c r="F40" s="478" t="s">
        <v>25</v>
      </c>
      <c r="G40" s="148"/>
      <c r="H40" s="147"/>
      <c r="I40" s="400" t="s">
        <v>25</v>
      </c>
      <c r="J40" s="148"/>
      <c r="K40" s="147"/>
      <c r="L40" s="478" t="s">
        <v>25</v>
      </c>
      <c r="M40" s="148"/>
      <c r="N40" s="147"/>
      <c r="O40" s="4" t="s">
        <v>25</v>
      </c>
      <c r="P40" s="148"/>
      <c r="Q40" s="478"/>
      <c r="R40" s="4" t="s">
        <v>25</v>
      </c>
      <c r="S40" s="421"/>
      <c r="T40" s="481" t="s">
        <v>25</v>
      </c>
    </row>
    <row r="41" spans="1:20" ht="14.5" outlineLevel="1">
      <c r="A41" s="27" t="s">
        <v>50</v>
      </c>
      <c r="B41" s="18" t="s">
        <v>37</v>
      </c>
      <c r="D41" s="9"/>
      <c r="F41" s="478" t="s">
        <v>25</v>
      </c>
      <c r="G41" s="148"/>
      <c r="H41" s="147"/>
      <c r="I41" s="400" t="s">
        <v>25</v>
      </c>
      <c r="J41" s="148"/>
      <c r="K41" s="147"/>
      <c r="L41" s="478" t="s">
        <v>25</v>
      </c>
      <c r="M41" s="148"/>
      <c r="N41" s="147"/>
      <c r="O41" s="4" t="s">
        <v>25</v>
      </c>
      <c r="P41" s="148"/>
      <c r="Q41" s="478"/>
      <c r="R41" s="4" t="s">
        <v>25</v>
      </c>
      <c r="S41" s="421"/>
      <c r="T41" s="481" t="s">
        <v>25</v>
      </c>
    </row>
    <row r="42" spans="1:22" ht="14.5" outlineLevel="1">
      <c r="A42" s="419" t="s">
        <v>51</v>
      </c>
      <c r="B42" s="424" t="s">
        <v>39</v>
      </c>
      <c r="C42" s="6"/>
      <c r="D42" s="421"/>
      <c r="E42" s="6"/>
      <c r="F42" s="4" t="s">
        <v>25</v>
      </c>
      <c r="G42" s="421"/>
      <c r="H42" s="6"/>
      <c r="I42" s="425">
        <v>6219000</v>
      </c>
      <c r="J42" s="421"/>
      <c r="K42" s="6"/>
      <c r="L42" s="4" t="s">
        <v>40</v>
      </c>
      <c r="M42" s="421"/>
      <c r="N42" s="6"/>
      <c r="O42" s="4" t="s">
        <v>40</v>
      </c>
      <c r="P42" s="423"/>
      <c r="Q42" s="4"/>
      <c r="R42" s="4" t="s">
        <v>40</v>
      </c>
      <c r="S42" s="421"/>
      <c r="T42" s="481" t="s">
        <v>40</v>
      </c>
      <c r="U42" s="6"/>
      <c r="V42" s="426" t="s">
        <v>52</v>
      </c>
    </row>
    <row r="43" spans="1:22" ht="14.5" outlineLevel="1">
      <c r="A43" s="419" t="s">
        <v>53</v>
      </c>
      <c r="B43" s="424" t="s">
        <v>43</v>
      </c>
      <c r="C43" s="6"/>
      <c r="D43" s="421"/>
      <c r="E43" s="6"/>
      <c r="F43" s="4" t="s">
        <v>25</v>
      </c>
      <c r="G43" s="421"/>
      <c r="H43" s="6"/>
      <c r="I43" s="425">
        <v>1300000</v>
      </c>
      <c r="J43" s="421"/>
      <c r="K43" s="6"/>
      <c r="L43" s="4" t="s">
        <v>40</v>
      </c>
      <c r="M43" s="421"/>
      <c r="N43" s="6"/>
      <c r="O43" s="4" t="s">
        <v>40</v>
      </c>
      <c r="P43" s="423"/>
      <c r="Q43" s="4"/>
      <c r="R43" s="4" t="s">
        <v>40</v>
      </c>
      <c r="S43" s="421"/>
      <c r="T43" s="481" t="s">
        <v>40</v>
      </c>
      <c r="U43" s="6"/>
      <c r="V43" s="426" t="s">
        <v>52</v>
      </c>
    </row>
    <row r="44" spans="1:22" ht="14.5" outlineLevel="1">
      <c r="A44" s="419">
        <v>2.60</v>
      </c>
      <c r="B44" s="420" t="s">
        <v>44</v>
      </c>
      <c r="C44" s="6"/>
      <c r="D44" s="421"/>
      <c r="E44" s="6"/>
      <c r="F44" s="479">
        <v>3925534</v>
      </c>
      <c r="G44" s="421"/>
      <c r="H44" s="6"/>
      <c r="I44" s="410">
        <v>3802917</v>
      </c>
      <c r="J44" s="423"/>
      <c r="K44" s="422"/>
      <c r="L44" s="479">
        <v>3233537</v>
      </c>
      <c r="M44" s="423"/>
      <c r="N44" s="422"/>
      <c r="O44" s="479">
        <v>3511490</v>
      </c>
      <c r="P44" s="421"/>
      <c r="Q44" s="4"/>
      <c r="R44" s="479">
        <v>3789132</v>
      </c>
      <c r="S44" s="421"/>
      <c r="T44" s="482">
        <v>3614767</v>
      </c>
      <c r="U44" s="6"/>
      <c r="V44" s="419" t="s">
        <v>54</v>
      </c>
    </row>
    <row r="45" spans="1:22" ht="14.5">
      <c r="A45" s="419"/>
      <c r="B45" s="424" t="s">
        <v>55</v>
      </c>
      <c r="C45" s="6"/>
      <c r="D45" s="421"/>
      <c r="E45" s="6"/>
      <c r="F45" s="479">
        <f>F35+F37+F44</f>
        <v>6187214</v>
      </c>
      <c r="G45" s="421"/>
      <c r="H45" s="6"/>
      <c r="I45" s="425">
        <v>14504773</v>
      </c>
      <c r="J45" s="421"/>
      <c r="K45" s="6"/>
      <c r="L45" s="479">
        <f>L35+L37+L44</f>
        <v>6313032</v>
      </c>
      <c r="M45" s="421"/>
      <c r="N45" s="587"/>
      <c r="O45" s="479">
        <f>O35+O37+O44</f>
        <v>6406093</v>
      </c>
      <c r="P45" s="421"/>
      <c r="Q45" s="588"/>
      <c r="R45" s="479">
        <f>R35+R37+R44</f>
        <v>6439032</v>
      </c>
      <c r="S45" s="421"/>
      <c r="T45" s="479">
        <f>T35+T37+T44</f>
        <v>6137867</v>
      </c>
      <c r="U45" s="707"/>
      <c r="V45" s="707"/>
    </row>
    <row r="46" spans="1:22" s="168" customFormat="1" ht="18.5" collapsed="1">
      <c r="A46" s="167" t="s">
        <v>45</v>
      </c>
      <c r="B46" s="167"/>
      <c r="E46" s="169"/>
      <c r="F46" s="169"/>
      <c r="G46" s="169"/>
      <c r="H46" s="169"/>
      <c r="I46" s="169"/>
      <c r="J46" s="169"/>
      <c r="K46" s="169"/>
      <c r="L46" s="169"/>
      <c r="M46" s="169"/>
      <c r="N46" s="169"/>
      <c r="O46" s="169"/>
      <c r="P46" s="169"/>
      <c r="Q46" s="169"/>
      <c r="R46" s="169"/>
      <c r="S46" s="169"/>
      <c r="T46" s="463"/>
      <c r="V46" s="170"/>
    </row>
    <row r="47" spans="4:20" ht="14.5" hidden="1" outlineLevel="1">
      <c r="D47" s="9"/>
      <c r="F47" s="147"/>
      <c r="G47" s="148"/>
      <c r="H47" s="147"/>
      <c r="I47" s="147"/>
      <c r="J47" s="148"/>
      <c r="K47" s="147"/>
      <c r="L47" s="147"/>
      <c r="M47" s="148"/>
      <c r="N47" s="147"/>
      <c r="O47" s="147"/>
      <c r="P47" s="148"/>
      <c r="Q47" s="147"/>
      <c r="R47" s="147"/>
      <c r="S47" s="9"/>
      <c r="T47" s="461"/>
    </row>
    <row r="48" spans="1:20" ht="14.5" hidden="1" outlineLevel="1">
      <c r="A48" s="8" t="s">
        <v>56</v>
      </c>
      <c r="B48" s="15" t="s">
        <v>57</v>
      </c>
      <c r="D48" s="9"/>
      <c r="F48" s="147"/>
      <c r="G48" s="148"/>
      <c r="H48" s="147"/>
      <c r="I48" s="147"/>
      <c r="J48" s="148"/>
      <c r="K48" s="147"/>
      <c r="L48" s="147"/>
      <c r="M48" s="148"/>
      <c r="N48" s="147"/>
      <c r="O48" s="147"/>
      <c r="P48" s="148"/>
      <c r="Q48" s="147"/>
      <c r="R48" s="147"/>
      <c r="S48" s="9"/>
      <c r="T48" s="461"/>
    </row>
    <row r="49" spans="1:20" ht="14.5" hidden="1" outlineLevel="1">
      <c r="A49" s="27" t="s">
        <v>58</v>
      </c>
      <c r="B49" s="17" t="s">
        <v>24</v>
      </c>
      <c r="D49" s="9"/>
      <c r="F49" s="147"/>
      <c r="G49" s="148"/>
      <c r="H49" s="147"/>
      <c r="I49" s="147"/>
      <c r="J49" s="148"/>
      <c r="K49" s="147"/>
      <c r="L49" s="147"/>
      <c r="M49" s="148"/>
      <c r="N49" s="147"/>
      <c r="O49" s="147"/>
      <c r="P49" s="148"/>
      <c r="Q49" s="147"/>
      <c r="R49" s="147"/>
      <c r="S49" s="9"/>
      <c r="T49" s="461"/>
    </row>
    <row r="50" spans="1:20" ht="14.5" hidden="1" outlineLevel="1">
      <c r="A50" s="27" t="s">
        <v>59</v>
      </c>
      <c r="B50" s="17" t="s">
        <v>26</v>
      </c>
      <c r="D50" s="9"/>
      <c r="F50" s="147"/>
      <c r="G50" s="148"/>
      <c r="H50" s="147"/>
      <c r="I50" s="147"/>
      <c r="J50" s="148"/>
      <c r="K50" s="147"/>
      <c r="L50" s="147"/>
      <c r="M50" s="148"/>
      <c r="N50" s="147"/>
      <c r="O50" s="147"/>
      <c r="P50" s="148"/>
      <c r="Q50" s="147"/>
      <c r="R50" s="147"/>
      <c r="S50" s="9"/>
      <c r="T50" s="461"/>
    </row>
    <row r="51" spans="1:20" ht="14.5" hidden="1" outlineLevel="1">
      <c r="A51" s="27" t="s">
        <v>60</v>
      </c>
      <c r="B51" s="17" t="s">
        <v>28</v>
      </c>
      <c r="D51" s="9"/>
      <c r="F51" s="147"/>
      <c r="G51" s="148"/>
      <c r="H51" s="147"/>
      <c r="I51" s="147"/>
      <c r="J51" s="148"/>
      <c r="K51" s="147"/>
      <c r="L51" s="147"/>
      <c r="M51" s="148"/>
      <c r="N51" s="147"/>
      <c r="O51" s="147"/>
      <c r="P51" s="148"/>
      <c r="Q51" s="147"/>
      <c r="R51" s="147"/>
      <c r="S51" s="9"/>
      <c r="T51" s="461"/>
    </row>
    <row r="52" spans="1:20" ht="14.5" hidden="1" outlineLevel="1">
      <c r="A52" s="27" t="s">
        <v>61</v>
      </c>
      <c r="B52" s="17" t="s">
        <v>29</v>
      </c>
      <c r="D52" s="9"/>
      <c r="F52" s="147"/>
      <c r="G52" s="148"/>
      <c r="H52" s="147"/>
      <c r="I52" s="147"/>
      <c r="J52" s="148"/>
      <c r="K52" s="147"/>
      <c r="L52" s="147"/>
      <c r="M52" s="148"/>
      <c r="N52" s="147"/>
      <c r="O52" s="147"/>
      <c r="P52" s="148"/>
      <c r="Q52" s="147"/>
      <c r="R52" s="147"/>
      <c r="S52" s="9"/>
      <c r="T52" s="461"/>
    </row>
    <row r="53" spans="1:20" ht="14.5" hidden="1" outlineLevel="1">
      <c r="A53" s="27" t="s">
        <v>62</v>
      </c>
      <c r="B53" s="17" t="s">
        <v>31</v>
      </c>
      <c r="D53" s="9"/>
      <c r="F53" s="147"/>
      <c r="G53" s="148"/>
      <c r="H53" s="147"/>
      <c r="I53" s="147"/>
      <c r="J53" s="148"/>
      <c r="K53" s="147"/>
      <c r="L53" s="147"/>
      <c r="M53" s="148"/>
      <c r="N53" s="147"/>
      <c r="O53" s="147"/>
      <c r="P53" s="148"/>
      <c r="Q53" s="147"/>
      <c r="R53" s="147"/>
      <c r="S53" s="9"/>
      <c r="T53" s="461"/>
    </row>
    <row r="54" spans="1:20" ht="14.5" hidden="1" outlineLevel="1">
      <c r="A54" s="27" t="s">
        <v>63</v>
      </c>
      <c r="B54" s="18" t="s">
        <v>33</v>
      </c>
      <c r="D54" s="9"/>
      <c r="F54" s="147"/>
      <c r="G54" s="148"/>
      <c r="H54" s="147"/>
      <c r="I54" s="147"/>
      <c r="J54" s="148"/>
      <c r="K54" s="147"/>
      <c r="L54" s="147"/>
      <c r="M54" s="148"/>
      <c r="N54" s="147"/>
      <c r="O54" s="147"/>
      <c r="P54" s="148"/>
      <c r="Q54" s="147"/>
      <c r="R54" s="147"/>
      <c r="S54" s="9"/>
      <c r="T54" s="461"/>
    </row>
    <row r="55" spans="1:20" ht="14.5" hidden="1" outlineLevel="1">
      <c r="A55" s="27" t="s">
        <v>64</v>
      </c>
      <c r="B55" s="18" t="s">
        <v>35</v>
      </c>
      <c r="D55" s="9"/>
      <c r="F55" s="147"/>
      <c r="G55" s="148"/>
      <c r="H55" s="147"/>
      <c r="I55" s="147"/>
      <c r="J55" s="148"/>
      <c r="K55" s="147"/>
      <c r="L55" s="147"/>
      <c r="M55" s="148"/>
      <c r="N55" s="147"/>
      <c r="O55" s="147"/>
      <c r="P55" s="148"/>
      <c r="Q55" s="147"/>
      <c r="R55" s="147"/>
      <c r="S55" s="9"/>
      <c r="T55" s="461"/>
    </row>
    <row r="56" spans="1:20" ht="14.5" hidden="1" outlineLevel="1">
      <c r="A56" s="27" t="s">
        <v>65</v>
      </c>
      <c r="B56" s="18" t="s">
        <v>37</v>
      </c>
      <c r="D56" s="9"/>
      <c r="F56" s="147"/>
      <c r="G56" s="148"/>
      <c r="H56" s="147"/>
      <c r="I56" s="147"/>
      <c r="J56" s="148"/>
      <c r="K56" s="147"/>
      <c r="L56" s="147"/>
      <c r="M56" s="148"/>
      <c r="N56" s="147"/>
      <c r="O56" s="147"/>
      <c r="P56" s="148"/>
      <c r="Q56" s="147"/>
      <c r="R56" s="147"/>
      <c r="S56" s="9"/>
      <c r="T56" s="461"/>
    </row>
    <row r="57" spans="1:20" ht="14.5" hidden="1" outlineLevel="1">
      <c r="A57" s="27" t="s">
        <v>66</v>
      </c>
      <c r="B57" s="18" t="s">
        <v>39</v>
      </c>
      <c r="D57" s="9"/>
      <c r="F57" s="147"/>
      <c r="G57" s="148"/>
      <c r="H57" s="147"/>
      <c r="I57" s="147"/>
      <c r="J57" s="148"/>
      <c r="K57" s="147"/>
      <c r="L57" s="147"/>
      <c r="M57" s="148"/>
      <c r="N57" s="147"/>
      <c r="O57" s="147"/>
      <c r="P57" s="148"/>
      <c r="Q57" s="147"/>
      <c r="R57" s="147"/>
      <c r="S57" s="9"/>
      <c r="T57" s="461"/>
    </row>
    <row r="58" spans="1:20" ht="14.5" hidden="1" outlineLevel="1">
      <c r="A58" s="27" t="s">
        <v>67</v>
      </c>
      <c r="B58" s="18" t="s">
        <v>43</v>
      </c>
      <c r="D58" s="9"/>
      <c r="F58" s="147"/>
      <c r="G58" s="148"/>
      <c r="H58" s="147"/>
      <c r="I58" s="147"/>
      <c r="J58" s="148"/>
      <c r="K58" s="147"/>
      <c r="L58" s="147"/>
      <c r="M58" s="148"/>
      <c r="N58" s="147"/>
      <c r="O58" s="147"/>
      <c r="P58" s="148"/>
      <c r="Q58" s="147"/>
      <c r="R58" s="147"/>
      <c r="S58" s="9"/>
      <c r="T58" s="461"/>
    </row>
    <row r="59" spans="1:20" ht="14.5" hidden="1" outlineLevel="1">
      <c r="A59" s="27" t="s">
        <v>68</v>
      </c>
      <c r="B59" s="17" t="s">
        <v>44</v>
      </c>
      <c r="D59" s="9"/>
      <c r="F59" s="147"/>
      <c r="G59" s="148"/>
      <c r="H59" s="147"/>
      <c r="I59" s="147"/>
      <c r="J59" s="148"/>
      <c r="K59" s="147"/>
      <c r="L59" s="147"/>
      <c r="M59" s="148"/>
      <c r="N59" s="147"/>
      <c r="O59" s="147"/>
      <c r="P59" s="148"/>
      <c r="Q59" s="147"/>
      <c r="R59" s="147"/>
      <c r="S59" s="9"/>
      <c r="T59" s="461"/>
    </row>
    <row r="60" spans="4:20" ht="14.5" hidden="1" outlineLevel="1">
      <c r="D60" s="9"/>
      <c r="F60" s="147"/>
      <c r="G60" s="148"/>
      <c r="H60" s="147"/>
      <c r="I60" s="147"/>
      <c r="J60" s="148"/>
      <c r="K60" s="147"/>
      <c r="L60" s="147"/>
      <c r="M60" s="148"/>
      <c r="N60" s="147"/>
      <c r="O60" s="147"/>
      <c r="P60" s="148"/>
      <c r="Q60" s="147"/>
      <c r="R60" s="147"/>
      <c r="S60" s="9"/>
      <c r="T60" s="461"/>
    </row>
    <row r="61" spans="1:22" ht="14.5" hidden="1" outlineLevel="1">
      <c r="A61" s="8" t="s">
        <v>69</v>
      </c>
      <c r="B61" s="15" t="s">
        <v>70</v>
      </c>
      <c r="D61" s="9"/>
      <c r="F61" s="147"/>
      <c r="G61" s="148"/>
      <c r="H61" s="147"/>
      <c r="I61" s="147"/>
      <c r="J61" s="148"/>
      <c r="K61" s="147"/>
      <c r="L61" s="147"/>
      <c r="M61" s="148"/>
      <c r="N61" s="147"/>
      <c r="O61" s="147"/>
      <c r="P61" s="148"/>
      <c r="Q61" s="147"/>
      <c r="R61" s="147"/>
      <c r="S61" s="9"/>
      <c r="T61" s="461"/>
      <c r="V61" s="82" t="s">
        <v>71</v>
      </c>
    </row>
    <row r="62" spans="1:20" ht="14.5" hidden="1" outlineLevel="1">
      <c r="A62" s="27" t="s">
        <v>72</v>
      </c>
      <c r="B62" s="17" t="s">
        <v>24</v>
      </c>
      <c r="D62" s="9"/>
      <c r="F62" s="147"/>
      <c r="G62" s="148"/>
      <c r="H62" s="147"/>
      <c r="I62" s="147"/>
      <c r="J62" s="148"/>
      <c r="K62" s="147"/>
      <c r="L62" s="147"/>
      <c r="M62" s="148"/>
      <c r="N62" s="147"/>
      <c r="O62" s="147"/>
      <c r="P62" s="148"/>
      <c r="Q62" s="147"/>
      <c r="R62" s="147"/>
      <c r="S62" s="9"/>
      <c r="T62" s="461"/>
    </row>
    <row r="63" spans="1:20" ht="14.5" hidden="1" outlineLevel="1">
      <c r="A63" s="27" t="s">
        <v>73</v>
      </c>
      <c r="B63" s="17" t="s">
        <v>26</v>
      </c>
      <c r="D63" s="9"/>
      <c r="F63" s="147"/>
      <c r="G63" s="148"/>
      <c r="H63" s="147"/>
      <c r="I63" s="147"/>
      <c r="J63" s="148"/>
      <c r="K63" s="147"/>
      <c r="L63" s="147"/>
      <c r="M63" s="148"/>
      <c r="N63" s="147"/>
      <c r="O63" s="147"/>
      <c r="P63" s="148"/>
      <c r="Q63" s="147"/>
      <c r="R63" s="147"/>
      <c r="S63" s="9"/>
      <c r="T63" s="461"/>
    </row>
    <row r="64" spans="1:20" ht="14.5" hidden="1" outlineLevel="1">
      <c r="A64" s="27" t="s">
        <v>74</v>
      </c>
      <c r="B64" s="17" t="s">
        <v>28</v>
      </c>
      <c r="D64" s="9"/>
      <c r="F64" s="147"/>
      <c r="G64" s="148"/>
      <c r="H64" s="147"/>
      <c r="I64" s="147"/>
      <c r="J64" s="148"/>
      <c r="K64" s="147"/>
      <c r="L64" s="147"/>
      <c r="M64" s="148"/>
      <c r="N64" s="147"/>
      <c r="O64" s="147"/>
      <c r="P64" s="148"/>
      <c r="Q64" s="147"/>
      <c r="R64" s="147"/>
      <c r="S64" s="9"/>
      <c r="T64" s="461"/>
    </row>
    <row r="65" spans="1:20" ht="14.5" hidden="1" outlineLevel="1">
      <c r="A65" s="27" t="s">
        <v>75</v>
      </c>
      <c r="B65" s="17" t="s">
        <v>29</v>
      </c>
      <c r="D65" s="9"/>
      <c r="F65" s="147"/>
      <c r="G65" s="148"/>
      <c r="H65" s="147"/>
      <c r="I65" s="147"/>
      <c r="J65" s="148"/>
      <c r="K65" s="147"/>
      <c r="L65" s="147"/>
      <c r="M65" s="148"/>
      <c r="N65" s="147"/>
      <c r="O65" s="147"/>
      <c r="P65" s="148"/>
      <c r="Q65" s="147"/>
      <c r="R65" s="147"/>
      <c r="S65" s="9"/>
      <c r="T65" s="461"/>
    </row>
    <row r="66" spans="1:20" ht="14.5" hidden="1" outlineLevel="1">
      <c r="A66" s="27" t="s">
        <v>76</v>
      </c>
      <c r="B66" s="17" t="s">
        <v>31</v>
      </c>
      <c r="D66" s="9"/>
      <c r="F66" s="147"/>
      <c r="G66" s="148"/>
      <c r="H66" s="147"/>
      <c r="I66" s="147"/>
      <c r="J66" s="148"/>
      <c r="K66" s="147"/>
      <c r="L66" s="147"/>
      <c r="M66" s="148"/>
      <c r="N66" s="147"/>
      <c r="O66" s="147"/>
      <c r="P66" s="148"/>
      <c r="Q66" s="147"/>
      <c r="R66" s="147"/>
      <c r="S66" s="9"/>
      <c r="T66" s="461"/>
    </row>
    <row r="67" spans="1:20" ht="14.5" hidden="1" outlineLevel="1">
      <c r="A67" s="27" t="s">
        <v>77</v>
      </c>
      <c r="B67" s="18" t="s">
        <v>33</v>
      </c>
      <c r="D67" s="9"/>
      <c r="F67" s="147"/>
      <c r="G67" s="148"/>
      <c r="H67" s="147"/>
      <c r="I67" s="147"/>
      <c r="J67" s="148"/>
      <c r="K67" s="147"/>
      <c r="L67" s="147"/>
      <c r="M67" s="148"/>
      <c r="N67" s="147"/>
      <c r="O67" s="147"/>
      <c r="P67" s="148"/>
      <c r="Q67" s="147"/>
      <c r="R67" s="147"/>
      <c r="S67" s="9"/>
      <c r="T67" s="461"/>
    </row>
    <row r="68" spans="1:20" ht="14.5" hidden="1" outlineLevel="1">
      <c r="A68" s="27" t="s">
        <v>78</v>
      </c>
      <c r="B68" s="18" t="s">
        <v>35</v>
      </c>
      <c r="D68" s="9"/>
      <c r="F68" s="147"/>
      <c r="G68" s="148"/>
      <c r="H68" s="147"/>
      <c r="I68" s="147"/>
      <c r="J68" s="148"/>
      <c r="K68" s="147"/>
      <c r="L68" s="147"/>
      <c r="M68" s="148"/>
      <c r="N68" s="147"/>
      <c r="O68" s="147"/>
      <c r="P68" s="148"/>
      <c r="Q68" s="147"/>
      <c r="R68" s="147"/>
      <c r="S68" s="9"/>
      <c r="T68" s="461"/>
    </row>
    <row r="69" spans="1:20" ht="14.5" hidden="1" outlineLevel="1">
      <c r="A69" s="27" t="s">
        <v>79</v>
      </c>
      <c r="B69" s="18" t="s">
        <v>37</v>
      </c>
      <c r="D69" s="9"/>
      <c r="F69" s="147"/>
      <c r="G69" s="148"/>
      <c r="H69" s="147"/>
      <c r="I69" s="147"/>
      <c r="J69" s="148"/>
      <c r="K69" s="147"/>
      <c r="L69" s="147"/>
      <c r="M69" s="148"/>
      <c r="N69" s="147"/>
      <c r="O69" s="147"/>
      <c r="P69" s="148"/>
      <c r="Q69" s="147"/>
      <c r="R69" s="147"/>
      <c r="S69" s="9"/>
      <c r="T69" s="461"/>
    </row>
    <row r="70" spans="1:20" ht="14.5" hidden="1" outlineLevel="1">
      <c r="A70" s="27" t="s">
        <v>80</v>
      </c>
      <c r="B70" s="18" t="s">
        <v>39</v>
      </c>
      <c r="D70" s="9"/>
      <c r="F70" s="147"/>
      <c r="G70" s="148"/>
      <c r="H70" s="147"/>
      <c r="I70" s="147"/>
      <c r="J70" s="148"/>
      <c r="K70" s="147"/>
      <c r="L70" s="147"/>
      <c r="M70" s="148"/>
      <c r="N70" s="147"/>
      <c r="O70" s="147"/>
      <c r="P70" s="148"/>
      <c r="Q70" s="147"/>
      <c r="R70" s="147"/>
      <c r="S70" s="9"/>
      <c r="T70" s="461"/>
    </row>
    <row r="71" spans="1:20" ht="14.5" hidden="1" outlineLevel="1">
      <c r="A71" s="27" t="s">
        <v>81</v>
      </c>
      <c r="B71" s="18" t="s">
        <v>43</v>
      </c>
      <c r="D71" s="9"/>
      <c r="F71" s="147"/>
      <c r="G71" s="148"/>
      <c r="H71" s="147"/>
      <c r="I71" s="147"/>
      <c r="J71" s="148"/>
      <c r="K71" s="147"/>
      <c r="L71" s="147"/>
      <c r="M71" s="148"/>
      <c r="N71" s="147"/>
      <c r="O71" s="147"/>
      <c r="P71" s="148"/>
      <c r="Q71" s="147"/>
      <c r="R71" s="147"/>
      <c r="S71" s="9"/>
      <c r="T71" s="461"/>
    </row>
    <row r="72" spans="1:20" ht="14.5" hidden="1" outlineLevel="1">
      <c r="A72" s="27" t="s">
        <v>82</v>
      </c>
      <c r="B72" s="17" t="s">
        <v>44</v>
      </c>
      <c r="D72" s="9"/>
      <c r="F72" s="147"/>
      <c r="G72" s="148"/>
      <c r="H72" s="147"/>
      <c r="I72" s="147"/>
      <c r="J72" s="148"/>
      <c r="K72" s="147"/>
      <c r="L72" s="147"/>
      <c r="M72" s="148"/>
      <c r="N72" s="147"/>
      <c r="O72" s="147"/>
      <c r="P72" s="148"/>
      <c r="Q72" s="147"/>
      <c r="R72" s="147"/>
      <c r="S72" s="9"/>
      <c r="T72" s="461"/>
    </row>
    <row r="73" spans="4:20" ht="14.5">
      <c r="D73" s="9"/>
      <c r="F73" s="147"/>
      <c r="G73" s="148"/>
      <c r="H73" s="147"/>
      <c r="I73" s="147"/>
      <c r="J73" s="148"/>
      <c r="K73" s="147"/>
      <c r="L73" s="162"/>
      <c r="M73" s="163"/>
      <c r="N73" s="493"/>
      <c r="O73" s="493"/>
      <c r="P73" s="494"/>
      <c r="Q73" s="162"/>
      <c r="R73" s="162"/>
      <c r="S73" s="161"/>
      <c r="T73" s="504"/>
    </row>
    <row r="74" spans="1:22" ht="14.5" collapsed="1">
      <c r="A74" s="427">
        <v>3</v>
      </c>
      <c r="B74" s="428" t="s">
        <v>83</v>
      </c>
      <c r="C74" s="6"/>
      <c r="D74" s="421"/>
      <c r="E74" s="711"/>
      <c r="F74" s="712"/>
      <c r="G74" s="483"/>
      <c r="H74" s="716"/>
      <c r="I74" s="707"/>
      <c r="J74" s="421"/>
      <c r="K74" s="711"/>
      <c r="L74" s="712"/>
      <c r="M74" s="483"/>
      <c r="N74" s="711"/>
      <c r="O74" s="712"/>
      <c r="P74" s="483"/>
      <c r="Q74" s="716"/>
      <c r="R74" s="707"/>
      <c r="S74" s="421"/>
      <c r="T74" s="481"/>
      <c r="U74" s="707"/>
      <c r="V74" s="707"/>
    </row>
    <row r="75" spans="1:22" ht="14.5">
      <c r="A75" s="419">
        <v>3.10</v>
      </c>
      <c r="B75" s="420" t="s">
        <v>84</v>
      </c>
      <c r="C75" s="6"/>
      <c r="D75" s="421"/>
      <c r="E75" s="4"/>
      <c r="F75" s="4" t="s">
        <v>25</v>
      </c>
      <c r="G75" s="483"/>
      <c r="H75" s="6"/>
      <c r="I75" s="429">
        <v>3964</v>
      </c>
      <c r="J75" s="423"/>
      <c r="K75" s="4"/>
      <c r="L75" s="490">
        <v>4509</v>
      </c>
      <c r="M75" s="483"/>
      <c r="N75" s="4"/>
      <c r="O75" s="490">
        <v>4728</v>
      </c>
      <c r="P75" s="483"/>
      <c r="Q75" s="4"/>
      <c r="R75" s="490">
        <v>5122</v>
      </c>
      <c r="S75" s="483"/>
      <c r="T75" s="502">
        <v>8067</v>
      </c>
      <c r="U75" s="6"/>
      <c r="V75" s="426" t="s">
        <v>85</v>
      </c>
    </row>
    <row r="76" spans="1:22" ht="14.5">
      <c r="A76" s="27">
        <v>3.20</v>
      </c>
      <c r="B76" s="17" t="s">
        <v>86</v>
      </c>
      <c r="D76" s="9"/>
      <c r="E76" s="480"/>
      <c r="F76" s="484">
        <v>0</v>
      </c>
      <c r="G76" s="485"/>
      <c r="H76" s="413"/>
      <c r="I76" s="418">
        <f>'[2]Metrics Data - 2021'!$R$79</f>
        <v>661725.8009986001</v>
      </c>
      <c r="J76" s="414"/>
      <c r="K76" s="484"/>
      <c r="L76" s="559">
        <v>410864.75703</v>
      </c>
      <c r="M76" s="485"/>
      <c r="N76" s="484"/>
      <c r="O76" s="559">
        <v>255162.80018300004</v>
      </c>
      <c r="P76" s="491"/>
      <c r="Q76" s="484"/>
      <c r="R76" s="559">
        <v>343625.4952525143</v>
      </c>
      <c r="S76" s="491"/>
      <c r="T76" s="657">
        <v>276963.03610134433</v>
      </c>
      <c r="V76" s="430"/>
    </row>
    <row r="77" spans="1:22" ht="14.5">
      <c r="A77" s="419">
        <v>3.20</v>
      </c>
      <c r="B77" s="420" t="s">
        <v>87</v>
      </c>
      <c r="C77" s="6"/>
      <c r="D77" s="421"/>
      <c r="E77" s="4"/>
      <c r="F77" s="4" t="s">
        <v>88</v>
      </c>
      <c r="G77" s="421"/>
      <c r="H77" s="413"/>
      <c r="I77" s="431">
        <v>74795</v>
      </c>
      <c r="J77" s="421"/>
      <c r="K77" s="4"/>
      <c r="L77" s="479">
        <v>92583</v>
      </c>
      <c r="M77" s="483"/>
      <c r="N77" s="4"/>
      <c r="O77" s="479">
        <v>111854</v>
      </c>
      <c r="P77" s="483"/>
      <c r="Q77" s="4"/>
      <c r="R77" s="479">
        <v>89754</v>
      </c>
      <c r="S77" s="483"/>
      <c r="T77" s="657">
        <v>63309</v>
      </c>
      <c r="U77" s="6"/>
      <c r="V77" s="433"/>
    </row>
    <row r="78" spans="1:22" ht="14.5">
      <c r="A78" s="27">
        <v>3.30</v>
      </c>
      <c r="B78" s="17" t="s">
        <v>89</v>
      </c>
      <c r="D78" s="9"/>
      <c r="E78" s="565"/>
      <c r="F78" s="547">
        <v>0</v>
      </c>
      <c r="G78" s="486"/>
      <c r="H78" s="413"/>
      <c r="I78" s="431">
        <v>74795</v>
      </c>
      <c r="J78" s="421"/>
      <c r="K78" s="720">
        <v>7.081996697999999E7</v>
      </c>
      <c r="L78" s="721"/>
      <c r="M78" s="722"/>
      <c r="N78" s="658"/>
      <c r="O78" s="490">
        <v>8.048157923E7</v>
      </c>
      <c r="P78" s="505"/>
      <c r="Q78" s="658"/>
      <c r="R78" s="490">
        <v>8.049814630394499E7</v>
      </c>
      <c r="S78" s="505"/>
      <c r="T78" s="659">
        <v>6.829654073033708E7</v>
      </c>
      <c r="V78" s="378"/>
    </row>
    <row r="79" spans="1:22" ht="14.5">
      <c r="A79" s="419">
        <v>3.30</v>
      </c>
      <c r="B79" s="725" t="s">
        <v>90</v>
      </c>
      <c r="C79" s="725"/>
      <c r="D79" s="421"/>
      <c r="E79" s="4"/>
      <c r="F79" s="4" t="s">
        <v>91</v>
      </c>
      <c r="G79" s="483"/>
      <c r="H79" s="6"/>
      <c r="I79" s="432">
        <v>8365298</v>
      </c>
      <c r="J79" s="421"/>
      <c r="K79" s="4"/>
      <c r="L79" s="490">
        <v>15905186</v>
      </c>
      <c r="M79" s="483"/>
      <c r="N79" s="4"/>
      <c r="O79" s="490">
        <v>21183459</v>
      </c>
      <c r="P79" s="483"/>
      <c r="Q79" s="4"/>
      <c r="R79" s="490">
        <v>33760948</v>
      </c>
      <c r="S79" s="656"/>
      <c r="T79" s="659">
        <v>37218726</v>
      </c>
      <c r="U79" s="6"/>
      <c r="V79" s="473"/>
    </row>
    <row r="80" spans="4:20" ht="14.5">
      <c r="D80" s="9"/>
      <c r="E80" s="480"/>
      <c r="F80" s="478"/>
      <c r="G80" s="487"/>
      <c r="H80" s="147"/>
      <c r="I80" s="147"/>
      <c r="J80" s="148"/>
      <c r="K80" s="478"/>
      <c r="L80" s="478"/>
      <c r="M80" s="487"/>
      <c r="N80" s="711"/>
      <c r="O80" s="712"/>
      <c r="P80" s="487"/>
      <c r="Q80" s="478"/>
      <c r="R80" s="478"/>
      <c r="S80" s="491"/>
      <c r="T80" s="491"/>
    </row>
    <row r="81" spans="1:22" ht="14.5">
      <c r="A81" s="427">
        <v>4</v>
      </c>
      <c r="B81" s="428" t="s">
        <v>92</v>
      </c>
      <c r="C81" s="6"/>
      <c r="D81" s="421"/>
      <c r="E81" s="711"/>
      <c r="F81" s="712"/>
      <c r="G81" s="483"/>
      <c r="H81" s="716"/>
      <c r="I81" s="707"/>
      <c r="J81" s="421"/>
      <c r="K81" s="711"/>
      <c r="L81" s="712"/>
      <c r="M81" s="483"/>
      <c r="P81" s="483"/>
      <c r="Q81" s="711"/>
      <c r="R81" s="712"/>
      <c r="S81" s="483"/>
      <c r="T81" s="481"/>
      <c r="U81" s="707"/>
      <c r="V81" s="707"/>
    </row>
    <row r="82" spans="1:22" ht="14.5">
      <c r="A82" s="433" t="s">
        <v>93</v>
      </c>
      <c r="B82" s="589" t="s">
        <v>94</v>
      </c>
      <c r="C82" s="6"/>
      <c r="D82" s="421"/>
      <c r="E82" s="4"/>
      <c r="F82" s="7">
        <v>515724</v>
      </c>
      <c r="G82" s="590"/>
      <c r="H82" s="591"/>
      <c r="I82" s="592">
        <v>627360</v>
      </c>
      <c r="J82" s="593"/>
      <c r="K82" s="446"/>
      <c r="L82" s="7">
        <v>638983</v>
      </c>
      <c r="M82" s="483"/>
      <c r="N82" s="588"/>
      <c r="O82" s="7">
        <v>499152</v>
      </c>
      <c r="P82" s="483"/>
      <c r="Q82" s="625"/>
      <c r="R82" s="626"/>
      <c r="S82" s="627"/>
      <c r="T82" s="628"/>
      <c r="U82" s="707" t="s">
        <v>95</v>
      </c>
      <c r="V82" s="707"/>
    </row>
    <row r="83" spans="1:22" ht="29.15" customHeight="1">
      <c r="A83" s="419">
        <v>4.30</v>
      </c>
      <c r="B83" s="420" t="s">
        <v>96</v>
      </c>
      <c r="C83" s="6"/>
      <c r="D83" s="421"/>
      <c r="E83" s="4"/>
      <c r="F83" s="479">
        <v>2746636</v>
      </c>
      <c r="G83" s="483"/>
      <c r="H83" s="6"/>
      <c r="I83" s="425">
        <v>3211222</v>
      </c>
      <c r="J83" s="421"/>
      <c r="K83" s="4"/>
      <c r="L83" s="479">
        <v>3318891</v>
      </c>
      <c r="M83" s="483"/>
      <c r="N83" s="588"/>
      <c r="O83" s="479">
        <v>2993604</v>
      </c>
      <c r="P83" s="483"/>
      <c r="Q83" s="625"/>
      <c r="R83" s="629"/>
      <c r="S83" s="627"/>
      <c r="T83" s="630"/>
      <c r="U83" s="707" t="s">
        <v>97</v>
      </c>
      <c r="V83" s="707"/>
    </row>
    <row r="84" spans="1:22" s="19" customFormat="1" ht="14.5">
      <c r="A84" s="31"/>
      <c r="D84" s="20"/>
      <c r="G84" s="20"/>
      <c r="J84" s="20"/>
      <c r="K84" s="488"/>
      <c r="L84" s="488"/>
      <c r="M84" s="489"/>
      <c r="N84" s="488"/>
      <c r="O84" s="488"/>
      <c r="P84" s="489"/>
      <c r="S84" s="20"/>
      <c r="T84" s="464"/>
      <c r="V84" s="31"/>
    </row>
    <row r="85" spans="6:20" s="480" customFormat="1" ht="14.5">
      <c r="F85" s="584">
        <v>2005</v>
      </c>
      <c r="G85" s="584"/>
      <c r="H85" s="584"/>
      <c r="I85" s="584"/>
      <c r="J85" s="584"/>
      <c r="K85" s="584"/>
      <c r="L85" s="584">
        <v>2023</v>
      </c>
      <c r="M85" s="584"/>
      <c r="N85" s="584"/>
      <c r="O85" s="584">
        <v>2024</v>
      </c>
      <c r="P85" s="584"/>
      <c r="Q85" s="584"/>
      <c r="R85" s="584">
        <v>2025</v>
      </c>
      <c r="S85" s="584"/>
      <c r="T85" s="504">
        <v>2026</v>
      </c>
    </row>
    <row r="86" spans="1:22" s="23" customFormat="1" ht="18.5">
      <c r="A86" s="30"/>
      <c r="B86" s="22" t="s">
        <v>98</v>
      </c>
      <c r="T86" s="462"/>
      <c r="V86" s="30"/>
    </row>
    <row r="87" spans="4:20" ht="14.5">
      <c r="D87" s="9"/>
      <c r="G87" s="9"/>
      <c r="J87" s="9"/>
      <c r="M87" s="9"/>
      <c r="P87" s="9"/>
      <c r="S87" s="9"/>
      <c r="T87" s="461"/>
    </row>
    <row r="88" spans="1:22" ht="14.5">
      <c r="A88" s="8">
        <v>5</v>
      </c>
      <c r="B88" s="8" t="s">
        <v>99</v>
      </c>
      <c r="D88" s="9"/>
      <c r="E88" s="147"/>
      <c r="F88" s="147"/>
      <c r="G88" s="148"/>
      <c r="H88" s="147"/>
      <c r="I88" s="147"/>
      <c r="J88" s="148"/>
      <c r="K88" s="147"/>
      <c r="L88" s="147"/>
      <c r="M88" s="148"/>
      <c r="N88" s="147"/>
      <c r="O88" s="147"/>
      <c r="P88" s="148"/>
      <c r="Q88" s="147"/>
      <c r="R88" s="147"/>
      <c r="S88" s="148"/>
      <c r="T88" s="465"/>
      <c r="V88" s="82" t="s">
        <v>100</v>
      </c>
    </row>
    <row r="89" spans="1:22" ht="14.5">
      <c r="A89" s="8"/>
      <c r="B89" s="173" t="s">
        <v>101</v>
      </c>
      <c r="C89" s="174"/>
      <c r="D89" s="9"/>
      <c r="E89" s="147"/>
      <c r="F89" s="147"/>
      <c r="G89" s="148"/>
      <c r="H89" s="147"/>
      <c r="I89" s="147"/>
      <c r="J89" s="148"/>
      <c r="K89" s="147"/>
      <c r="L89" s="147"/>
      <c r="M89" s="148"/>
      <c r="N89" s="147"/>
      <c r="O89" s="147"/>
      <c r="P89" s="148"/>
      <c r="Q89" s="147"/>
      <c r="R89" s="147"/>
      <c r="S89" s="148"/>
      <c r="T89" s="465"/>
      <c r="V89" s="82"/>
    </row>
    <row r="90" spans="1:22" ht="14.5">
      <c r="A90" s="8"/>
      <c r="B90" s="178" t="s">
        <v>102</v>
      </c>
      <c r="C90" s="175"/>
      <c r="D90" s="9"/>
      <c r="E90" s="147"/>
      <c r="F90" s="147"/>
      <c r="G90" s="148"/>
      <c r="H90" s="147"/>
      <c r="I90" s="147"/>
      <c r="J90" s="148"/>
      <c r="K90" s="147"/>
      <c r="L90" s="147"/>
      <c r="M90" s="148"/>
      <c r="N90" s="147"/>
      <c r="O90" s="147"/>
      <c r="P90" s="148"/>
      <c r="Q90" s="147"/>
      <c r="R90" s="147"/>
      <c r="S90" s="148"/>
      <c r="T90" s="465"/>
      <c r="V90" s="82"/>
    </row>
    <row r="91" spans="1:22" ht="14.5">
      <c r="A91" s="8"/>
      <c r="B91" s="172"/>
      <c r="D91" s="9"/>
      <c r="E91" s="147"/>
      <c r="F91" s="147"/>
      <c r="G91" s="148"/>
      <c r="H91" s="147"/>
      <c r="I91" s="147"/>
      <c r="J91" s="148"/>
      <c r="K91" s="147"/>
      <c r="L91" s="147"/>
      <c r="M91" s="148"/>
      <c r="N91" s="147"/>
      <c r="O91" s="147"/>
      <c r="P91" s="148"/>
      <c r="Q91" s="147"/>
      <c r="R91" s="147"/>
      <c r="S91" s="148"/>
      <c r="T91" s="465"/>
      <c r="V91" s="82"/>
    </row>
    <row r="92" spans="1:22" s="15" customFormat="1" ht="14.5">
      <c r="A92" s="8">
        <v>5.1</v>
      </c>
      <c r="B92" s="160" t="s">
        <v>103</v>
      </c>
      <c r="D92" s="161"/>
      <c r="E92" s="162"/>
      <c r="F92" s="162"/>
      <c r="G92" s="163"/>
      <c r="H92" s="162"/>
      <c r="I92" s="162"/>
      <c r="J92" s="163"/>
      <c r="K92" s="162"/>
      <c r="L92" s="162"/>
      <c r="M92" s="163"/>
      <c r="N92" s="162"/>
      <c r="O92" s="162"/>
      <c r="P92" s="163"/>
      <c r="Q92" s="162"/>
      <c r="R92" s="162"/>
      <c r="S92" s="163"/>
      <c r="T92" s="466"/>
      <c r="V92" s="8"/>
    </row>
    <row r="93" spans="1:20" ht="14.5">
      <c r="A93" s="27" t="s">
        <v>104</v>
      </c>
      <c r="B93" s="18" t="s">
        <v>105</v>
      </c>
      <c r="D93" s="9"/>
      <c r="E93" s="147"/>
      <c r="F93" s="478"/>
      <c r="G93" s="487"/>
      <c r="H93" s="478"/>
      <c r="I93" s="478"/>
      <c r="J93" s="487"/>
      <c r="K93" s="478"/>
      <c r="L93" s="478"/>
      <c r="M93" s="487"/>
      <c r="N93" s="478"/>
      <c r="O93" s="478"/>
      <c r="P93" s="487"/>
      <c r="Q93" s="478"/>
      <c r="R93" s="478"/>
      <c r="S93" s="487"/>
      <c r="T93" s="465"/>
    </row>
    <row r="94" spans="1:24" ht="14.5">
      <c r="A94" s="27" t="s">
        <v>106</v>
      </c>
      <c r="B94" s="159" t="s">
        <v>107</v>
      </c>
      <c r="D94" s="9"/>
      <c r="E94" s="147"/>
      <c r="F94" s="478">
        <v>1805913.86375384</v>
      </c>
      <c r="G94" s="487"/>
      <c r="H94" s="478"/>
      <c r="I94" s="478">
        <v>1929402.3664103062</v>
      </c>
      <c r="J94" s="487"/>
      <c r="K94" s="478"/>
      <c r="L94" s="559">
        <v>1923577</v>
      </c>
      <c r="M94" s="668" t="s">
        <v>108</v>
      </c>
      <c r="N94" s="666"/>
      <c r="O94" s="559">
        <v>1873319</v>
      </c>
      <c r="P94" s="668" t="s">
        <v>108</v>
      </c>
      <c r="Q94" s="666"/>
      <c r="R94" s="559">
        <v>1882951</v>
      </c>
      <c r="S94" s="487"/>
      <c r="T94" s="696">
        <v>1794882</v>
      </c>
      <c r="V94" s="82" t="s">
        <v>109</v>
      </c>
      <c r="W94" s="372"/>
      <c r="X94" s="372"/>
    </row>
    <row r="95" spans="1:22" ht="14.5">
      <c r="A95" s="27" t="s">
        <v>110</v>
      </c>
      <c r="B95" s="159" t="s">
        <v>111</v>
      </c>
      <c r="D95" s="9"/>
      <c r="E95" s="153"/>
      <c r="F95" s="669">
        <v>0.291878358135639</v>
      </c>
      <c r="G95" s="492"/>
      <c r="H95" s="669"/>
      <c r="I95" s="669">
        <v>0.133</v>
      </c>
      <c r="J95" s="492"/>
      <c r="K95" s="669"/>
      <c r="L95" s="666">
        <v>0.305</v>
      </c>
      <c r="M95" s="668" t="s">
        <v>108</v>
      </c>
      <c r="N95" s="666"/>
      <c r="O95" s="666">
        <v>0.292</v>
      </c>
      <c r="P95" s="668" t="s">
        <v>108</v>
      </c>
      <c r="Q95" s="666"/>
      <c r="R95" s="666">
        <v>0.292</v>
      </c>
      <c r="S95" s="492"/>
      <c r="T95" s="555">
        <v>0.292</v>
      </c>
      <c r="V95" s="27" t="s">
        <v>112</v>
      </c>
    </row>
    <row r="96" spans="1:20" ht="14.5">
      <c r="A96" s="27" t="s">
        <v>113</v>
      </c>
      <c r="B96" s="18" t="s">
        <v>114</v>
      </c>
      <c r="D96" s="9"/>
      <c r="E96" s="147"/>
      <c r="F96" s="478"/>
      <c r="G96" s="487"/>
      <c r="H96" s="478"/>
      <c r="I96" s="478"/>
      <c r="J96" s="487"/>
      <c r="K96" s="478"/>
      <c r="L96" s="666"/>
      <c r="M96" s="668" t="s">
        <v>108</v>
      </c>
      <c r="N96" s="666"/>
      <c r="O96" s="666"/>
      <c r="P96" s="668" t="s">
        <v>108</v>
      </c>
      <c r="Q96" s="666"/>
      <c r="R96" s="666"/>
      <c r="S96" s="487"/>
      <c r="T96" s="555"/>
    </row>
    <row r="97" spans="1:20" ht="14.5">
      <c r="A97" s="27" t="s">
        <v>115</v>
      </c>
      <c r="B97" s="159" t="s">
        <v>116</v>
      </c>
      <c r="D97" s="9"/>
      <c r="E97" s="147"/>
      <c r="F97" s="478">
        <v>1806880.79033897</v>
      </c>
      <c r="G97" s="487"/>
      <c r="H97" s="478"/>
      <c r="I97" s="478">
        <v>1929402.3664103062</v>
      </c>
      <c r="J97" s="487"/>
      <c r="K97" s="478"/>
      <c r="L97" s="559">
        <v>1925580</v>
      </c>
      <c r="M97" s="668" t="s">
        <v>108</v>
      </c>
      <c r="N97" s="666"/>
      <c r="O97" s="559">
        <v>1875255</v>
      </c>
      <c r="P97" s="668" t="s">
        <v>108</v>
      </c>
      <c r="Q97" s="666"/>
      <c r="R97" s="559">
        <v>1884897</v>
      </c>
      <c r="S97" s="487"/>
      <c r="T97" s="696">
        <v>1796737</v>
      </c>
    </row>
    <row r="98" spans="1:22" ht="14.5">
      <c r="A98" s="27" t="s">
        <v>117</v>
      </c>
      <c r="B98" s="159" t="s">
        <v>118</v>
      </c>
      <c r="D98" s="9"/>
      <c r="E98" s="153"/>
      <c r="F98" s="669">
        <v>0.292034636322417</v>
      </c>
      <c r="G98" s="492"/>
      <c r="H98" s="669"/>
      <c r="I98" s="669">
        <v>0.133</v>
      </c>
      <c r="J98" s="492"/>
      <c r="K98" s="669"/>
      <c r="L98" s="666">
        <v>0.305</v>
      </c>
      <c r="M98" s="668" t="s">
        <v>108</v>
      </c>
      <c r="N98" s="666"/>
      <c r="O98" s="666">
        <v>0.293</v>
      </c>
      <c r="P98" s="668" t="s">
        <v>108</v>
      </c>
      <c r="Q98" s="666"/>
      <c r="R98" s="666">
        <v>0.293</v>
      </c>
      <c r="S98" s="492"/>
      <c r="T98" s="555">
        <v>0.293</v>
      </c>
      <c r="V98" s="27" t="s">
        <v>112</v>
      </c>
    </row>
    <row r="99" spans="2:20" ht="14.5">
      <c r="B99" s="17"/>
      <c r="D99" s="9"/>
      <c r="E99" s="147"/>
      <c r="F99" s="478"/>
      <c r="G99" s="487"/>
      <c r="H99" s="478"/>
      <c r="I99" s="478"/>
      <c r="J99" s="487"/>
      <c r="K99" s="478"/>
      <c r="L99" s="507"/>
      <c r="M99" s="508" t="s">
        <v>108</v>
      </c>
      <c r="N99" s="507"/>
      <c r="O99" s="507"/>
      <c r="P99" s="508" t="s">
        <v>108</v>
      </c>
      <c r="Q99" s="507"/>
      <c r="R99" s="507"/>
      <c r="S99" s="487"/>
      <c r="T99" s="505" t="s">
        <v>108</v>
      </c>
    </row>
    <row r="100" spans="1:22" s="15" customFormat="1" ht="14.5">
      <c r="A100" s="8">
        <v>5.20</v>
      </c>
      <c r="B100" s="160" t="s">
        <v>119</v>
      </c>
      <c r="D100" s="161"/>
      <c r="E100" s="162"/>
      <c r="F100" s="493"/>
      <c r="G100" s="494"/>
      <c r="H100" s="493"/>
      <c r="I100" s="493"/>
      <c r="J100" s="494"/>
      <c r="K100" s="493"/>
      <c r="L100" s="670"/>
      <c r="M100" s="671" t="s">
        <v>108</v>
      </c>
      <c r="N100" s="670"/>
      <c r="O100" s="670"/>
      <c r="P100" s="671" t="s">
        <v>108</v>
      </c>
      <c r="Q100" s="670"/>
      <c r="R100" s="670"/>
      <c r="S100" s="494"/>
      <c r="T100" s="506" t="s">
        <v>108</v>
      </c>
      <c r="V100" s="8"/>
    </row>
    <row r="101" spans="1:22" s="15" customFormat="1" ht="14.5">
      <c r="A101" s="8"/>
      <c r="B101" s="160"/>
      <c r="D101" s="161"/>
      <c r="E101" s="162"/>
      <c r="F101" s="493"/>
      <c r="G101" s="494"/>
      <c r="H101" s="493"/>
      <c r="I101" s="493"/>
      <c r="J101" s="494"/>
      <c r="K101" s="493"/>
      <c r="L101" s="670"/>
      <c r="M101" s="671"/>
      <c r="N101" s="670"/>
      <c r="O101" s="670"/>
      <c r="P101" s="671"/>
      <c r="Q101" s="670"/>
      <c r="R101" s="670"/>
      <c r="S101" s="494"/>
      <c r="T101" s="506"/>
      <c r="V101" s="8"/>
    </row>
    <row r="102" spans="1:22" ht="14.5">
      <c r="A102" s="27" t="s">
        <v>120</v>
      </c>
      <c r="B102" s="18" t="s">
        <v>121</v>
      </c>
      <c r="D102" s="9"/>
      <c r="E102" s="147"/>
      <c r="F102" s="478"/>
      <c r="G102" s="487"/>
      <c r="H102" s="478"/>
      <c r="I102" s="478"/>
      <c r="J102" s="487"/>
      <c r="K102" s="478"/>
      <c r="L102" s="507"/>
      <c r="M102" s="508" t="s">
        <v>108</v>
      </c>
      <c r="N102" s="507"/>
      <c r="O102" s="507"/>
      <c r="P102" s="508" t="s">
        <v>108</v>
      </c>
      <c r="Q102" s="507"/>
      <c r="R102" s="507"/>
      <c r="S102" s="487"/>
      <c r="T102" s="505" t="s">
        <v>108</v>
      </c>
      <c r="V102" s="27" t="s">
        <v>646</v>
      </c>
    </row>
    <row r="103" spans="1:22" ht="14.5">
      <c r="A103" s="27" t="s">
        <v>122</v>
      </c>
      <c r="B103" s="159" t="s">
        <v>123</v>
      </c>
      <c r="D103" s="9"/>
      <c r="E103" s="147"/>
      <c r="F103" s="478">
        <v>1.0637601509103611E7</v>
      </c>
      <c r="G103" s="487"/>
      <c r="H103" s="478"/>
      <c r="I103" s="478">
        <v>5109578.349919715</v>
      </c>
      <c r="J103" s="487"/>
      <c r="K103" s="478"/>
      <c r="L103" s="559">
        <v>8050433.897723872</v>
      </c>
      <c r="M103" s="668" t="s">
        <v>108</v>
      </c>
      <c r="N103" s="666"/>
      <c r="O103" s="559">
        <v>8156906</v>
      </c>
      <c r="P103" s="508" t="s">
        <v>108</v>
      </c>
      <c r="Q103" s="507"/>
      <c r="R103" s="666" t="s">
        <v>40</v>
      </c>
      <c r="S103" s="487"/>
      <c r="T103" s="554" t="s">
        <v>40</v>
      </c>
      <c r="V103" s="27" t="s">
        <v>645</v>
      </c>
    </row>
    <row r="104" spans="1:22" ht="14.5">
      <c r="A104" s="27" t="s">
        <v>124</v>
      </c>
      <c r="B104" s="159" t="s">
        <v>125</v>
      </c>
      <c r="D104" s="9"/>
      <c r="E104" s="153"/>
      <c r="F104" s="669">
        <v>0.36988233799929243</v>
      </c>
      <c r="G104" s="492"/>
      <c r="H104" s="669"/>
      <c r="I104" s="669">
        <v>0.287850060327857</v>
      </c>
      <c r="J104" s="492"/>
      <c r="K104" s="669"/>
      <c r="L104" s="672">
        <v>0.4015204434324283</v>
      </c>
      <c r="M104" s="668" t="s">
        <v>108</v>
      </c>
      <c r="N104" s="666"/>
      <c r="O104" s="672">
        <v>0.392</v>
      </c>
      <c r="P104" s="508" t="s">
        <v>108</v>
      </c>
      <c r="Q104" s="507"/>
      <c r="R104" s="666" t="s">
        <v>40</v>
      </c>
      <c r="S104" s="492"/>
      <c r="T104" s="554" t="s">
        <v>40</v>
      </c>
      <c r="V104" s="27">
        <v>0.011</v>
      </c>
    </row>
    <row r="105" spans="1:20" ht="14.5">
      <c r="A105" s="27" t="s">
        <v>126</v>
      </c>
      <c r="B105" s="18" t="s">
        <v>114</v>
      </c>
      <c r="D105" s="9"/>
      <c r="E105" s="147"/>
      <c r="F105" s="478"/>
      <c r="G105" s="487"/>
      <c r="H105" s="478"/>
      <c r="I105" s="478"/>
      <c r="J105" s="487"/>
      <c r="K105" s="478"/>
      <c r="L105" s="666"/>
      <c r="M105" s="668" t="s">
        <v>108</v>
      </c>
      <c r="N105" s="666"/>
      <c r="O105" s="666"/>
      <c r="P105" s="508" t="s">
        <v>108</v>
      </c>
      <c r="Q105" s="507"/>
      <c r="R105" s="666"/>
      <c r="S105" s="487"/>
      <c r="T105" s="554" t="s">
        <v>108</v>
      </c>
    </row>
    <row r="106" spans="1:22" ht="14.5">
      <c r="A106" s="27" t="s">
        <v>127</v>
      </c>
      <c r="B106" s="159" t="s">
        <v>128</v>
      </c>
      <c r="D106" s="9"/>
      <c r="E106" s="147"/>
      <c r="F106" s="478">
        <v>1.067060553365206E7</v>
      </c>
      <c r="G106" s="487"/>
      <c r="H106" s="478"/>
      <c r="I106" s="478">
        <v>5120850.66269924</v>
      </c>
      <c r="J106" s="487"/>
      <c r="K106" s="478"/>
      <c r="L106" s="559">
        <v>8063166.170042911</v>
      </c>
      <c r="M106" s="668" t="s">
        <v>108</v>
      </c>
      <c r="N106" s="666"/>
      <c r="O106" s="559">
        <v>8168890</v>
      </c>
      <c r="P106" s="508" t="s">
        <v>108</v>
      </c>
      <c r="Q106" s="507"/>
      <c r="R106" s="666" t="s">
        <v>40</v>
      </c>
      <c r="S106" s="487"/>
      <c r="T106" s="554" t="s">
        <v>40</v>
      </c>
      <c r="V106" s="27" t="s">
        <v>647</v>
      </c>
    </row>
    <row r="107" spans="1:22" ht="14.5">
      <c r="A107" s="27" t="s">
        <v>129</v>
      </c>
      <c r="B107" s="159" t="s">
        <v>130</v>
      </c>
      <c r="D107" s="9"/>
      <c r="E107" s="153"/>
      <c r="F107" s="669">
        <v>0.3710299280601646</v>
      </c>
      <c r="G107" s="492"/>
      <c r="H107" s="669"/>
      <c r="I107" s="669">
        <v>0.28848509040106685</v>
      </c>
      <c r="J107" s="492"/>
      <c r="K107" s="669"/>
      <c r="L107" s="672">
        <v>0.4021554735056382</v>
      </c>
      <c r="M107" s="668" t="s">
        <v>108</v>
      </c>
      <c r="N107" s="666"/>
      <c r="O107" s="672">
        <v>0.393</v>
      </c>
      <c r="P107" s="508" t="s">
        <v>108</v>
      </c>
      <c r="Q107" s="507"/>
      <c r="R107" s="666" t="s">
        <v>40</v>
      </c>
      <c r="S107" s="492"/>
      <c r="T107" s="554" t="s">
        <v>40</v>
      </c>
      <c r="V107" s="27">
        <v>0.011</v>
      </c>
    </row>
    <row r="108" spans="2:20" ht="14.5">
      <c r="B108" s="159"/>
      <c r="D108" s="9"/>
      <c r="E108" s="153"/>
      <c r="F108" s="669"/>
      <c r="G108" s="492"/>
      <c r="H108" s="669"/>
      <c r="I108" s="669"/>
      <c r="J108" s="492"/>
      <c r="K108" s="669"/>
      <c r="L108" s="666"/>
      <c r="M108" s="668" t="s">
        <v>108</v>
      </c>
      <c r="N108" s="666"/>
      <c r="O108" s="666"/>
      <c r="P108" s="508" t="s">
        <v>108</v>
      </c>
      <c r="Q108" s="507"/>
      <c r="R108" s="666"/>
      <c r="S108" s="492"/>
      <c r="T108" s="555" t="s">
        <v>108</v>
      </c>
    </row>
    <row r="109" spans="1:22" s="15" customFormat="1" ht="14.5">
      <c r="A109" s="8">
        <v>5.30</v>
      </c>
      <c r="B109" s="160" t="s">
        <v>131</v>
      </c>
      <c r="D109" s="161"/>
      <c r="E109" s="162"/>
      <c r="F109" s="493"/>
      <c r="G109" s="494"/>
      <c r="H109" s="493"/>
      <c r="I109" s="493"/>
      <c r="J109" s="494"/>
      <c r="K109" s="493"/>
      <c r="L109" s="673"/>
      <c r="M109" s="674" t="s">
        <v>108</v>
      </c>
      <c r="N109" s="673"/>
      <c r="O109" s="673"/>
      <c r="P109" s="671" t="s">
        <v>108</v>
      </c>
      <c r="Q109" s="670"/>
      <c r="R109" s="673"/>
      <c r="S109" s="494"/>
      <c r="T109" s="556" t="s">
        <v>108</v>
      </c>
      <c r="V109" s="8"/>
    </row>
    <row r="110" spans="1:22" ht="14.5">
      <c r="A110" s="27" t="s">
        <v>132</v>
      </c>
      <c r="B110" s="18" t="s">
        <v>105</v>
      </c>
      <c r="D110" s="9"/>
      <c r="E110" s="147"/>
      <c r="F110" s="478"/>
      <c r="G110" s="487"/>
      <c r="H110" s="478"/>
      <c r="I110" s="478"/>
      <c r="J110" s="487"/>
      <c r="K110" s="478"/>
      <c r="L110" s="666"/>
      <c r="M110" s="668" t="s">
        <v>108</v>
      </c>
      <c r="N110" s="666"/>
      <c r="O110" s="666"/>
      <c r="P110" s="508" t="s">
        <v>108</v>
      </c>
      <c r="Q110" s="507"/>
      <c r="R110" s="666"/>
      <c r="S110" s="487"/>
      <c r="T110" s="555" t="s">
        <v>108</v>
      </c>
      <c r="V110" s="27" t="s">
        <v>133</v>
      </c>
    </row>
    <row r="111" spans="1:22" ht="14.5">
      <c r="A111" s="27" t="s">
        <v>134</v>
      </c>
      <c r="B111" s="159" t="s">
        <v>135</v>
      </c>
      <c r="D111" s="9"/>
      <c r="E111" s="147"/>
      <c r="F111" s="478">
        <v>1.2443515372857451E7</v>
      </c>
      <c r="G111" s="487"/>
      <c r="H111" s="478"/>
      <c r="I111" s="478">
        <f>I94+I103</f>
        <v>7038980.716330022</v>
      </c>
      <c r="J111" s="487"/>
      <c r="K111" s="478"/>
      <c r="L111" s="559">
        <v>9974010.897723872</v>
      </c>
      <c r="M111" s="668" t="s">
        <v>108</v>
      </c>
      <c r="N111" s="666"/>
      <c r="O111" s="559">
        <v>10030225</v>
      </c>
      <c r="P111" s="508" t="s">
        <v>108</v>
      </c>
      <c r="Q111" s="507"/>
      <c r="R111" s="666" t="s">
        <v>40</v>
      </c>
      <c r="S111" s="487"/>
      <c r="T111" s="554" t="s">
        <v>40</v>
      </c>
      <c r="V111" s="27" t="s">
        <v>648</v>
      </c>
    </row>
    <row r="112" spans="1:22" ht="14.5">
      <c r="A112" s="27" t="s">
        <v>136</v>
      </c>
      <c r="B112" s="159" t="s">
        <v>137</v>
      </c>
      <c r="D112" s="9"/>
      <c r="E112" s="153"/>
      <c r="F112" s="669">
        <v>0.35607192878311117</v>
      </c>
      <c r="G112" s="492"/>
      <c r="H112" s="669"/>
      <c r="I112" s="669">
        <v>0.28</v>
      </c>
      <c r="J112" s="492"/>
      <c r="K112" s="669"/>
      <c r="L112" s="672">
        <v>0.3783350468290149</v>
      </c>
      <c r="M112" s="668" t="s">
        <v>108</v>
      </c>
      <c r="N112" s="666"/>
      <c r="O112" s="672">
        <v>0.369</v>
      </c>
      <c r="P112" s="508" t="s">
        <v>108</v>
      </c>
      <c r="Q112" s="507"/>
      <c r="R112" s="666" t="s">
        <v>40</v>
      </c>
      <c r="S112" s="492"/>
      <c r="T112" s="554" t="s">
        <v>40</v>
      </c>
      <c r="V112" s="27">
        <v>0.011</v>
      </c>
    </row>
    <row r="113" spans="1:20" ht="14.5">
      <c r="A113" s="27" t="s">
        <v>138</v>
      </c>
      <c r="B113" s="18" t="s">
        <v>114</v>
      </c>
      <c r="D113" s="9"/>
      <c r="E113" s="147"/>
      <c r="F113" s="478"/>
      <c r="G113" s="487"/>
      <c r="H113" s="478"/>
      <c r="I113" s="478"/>
      <c r="J113" s="487"/>
      <c r="K113" s="478"/>
      <c r="L113" s="666"/>
      <c r="M113" s="668" t="s">
        <v>108</v>
      </c>
      <c r="N113" s="666"/>
      <c r="O113" s="666"/>
      <c r="P113" s="508" t="s">
        <v>108</v>
      </c>
      <c r="Q113" s="507"/>
      <c r="R113" s="666"/>
      <c r="S113" s="487"/>
      <c r="T113" s="554" t="s">
        <v>108</v>
      </c>
    </row>
    <row r="114" spans="1:22" ht="14.5">
      <c r="A114" s="27" t="s">
        <v>139</v>
      </c>
      <c r="B114" s="159" t="s">
        <v>140</v>
      </c>
      <c r="D114" s="9"/>
      <c r="E114" s="147"/>
      <c r="F114" s="478">
        <v>1.247748632399103E7</v>
      </c>
      <c r="G114" s="487"/>
      <c r="H114" s="478"/>
      <c r="I114" s="478">
        <v>7050253</v>
      </c>
      <c r="J114" s="487"/>
      <c r="K114" s="478"/>
      <c r="L114" s="559">
        <v>9988746.17004291</v>
      </c>
      <c r="M114" s="668" t="s">
        <v>108</v>
      </c>
      <c r="N114" s="666"/>
      <c r="O114" s="559">
        <v>10044145</v>
      </c>
      <c r="P114" s="508" t="s">
        <v>108</v>
      </c>
      <c r="Q114" s="507"/>
      <c r="R114" s="666" t="s">
        <v>40</v>
      </c>
      <c r="S114" s="487"/>
      <c r="T114" s="554" t="s">
        <v>40</v>
      </c>
      <c r="V114" s="27" t="s">
        <v>649</v>
      </c>
    </row>
    <row r="115" spans="1:22" ht="14.5">
      <c r="A115" s="27" t="s">
        <v>141</v>
      </c>
      <c r="B115" s="159" t="s">
        <v>142</v>
      </c>
      <c r="D115" s="9"/>
      <c r="E115" s="153"/>
      <c r="F115" s="669">
        <v>0.3570440095601491</v>
      </c>
      <c r="G115" s="492"/>
      <c r="H115" s="669"/>
      <c r="I115" s="669">
        <v>0.28</v>
      </c>
      <c r="J115" s="492"/>
      <c r="K115" s="669"/>
      <c r="L115" s="672">
        <v>0.37889398645721745</v>
      </c>
      <c r="M115" s="668" t="s">
        <v>108</v>
      </c>
      <c r="N115" s="666"/>
      <c r="O115" s="672">
        <v>0.369</v>
      </c>
      <c r="P115" s="508" t="s">
        <v>108</v>
      </c>
      <c r="Q115" s="507"/>
      <c r="R115" s="666" t="s">
        <v>40</v>
      </c>
      <c r="S115" s="492"/>
      <c r="T115" s="554" t="s">
        <v>40</v>
      </c>
      <c r="V115" s="27">
        <v>0.011</v>
      </c>
    </row>
    <row r="116" spans="2:20" ht="14.5">
      <c r="B116" s="159"/>
      <c r="D116" s="9"/>
      <c r="E116" s="153"/>
      <c r="F116" s="669"/>
      <c r="G116" s="492"/>
      <c r="H116" s="669"/>
      <c r="I116" s="669"/>
      <c r="J116" s="492"/>
      <c r="K116" s="669"/>
      <c r="L116" s="507"/>
      <c r="M116" s="508" t="s">
        <v>108</v>
      </c>
      <c r="N116" s="507"/>
      <c r="O116" s="666"/>
      <c r="P116" s="508" t="s">
        <v>108</v>
      </c>
      <c r="Q116" s="507"/>
      <c r="R116" s="666"/>
      <c r="S116" s="492"/>
      <c r="T116" s="554" t="s">
        <v>108</v>
      </c>
    </row>
    <row r="117" spans="1:22" s="375" customFormat="1" ht="14.5">
      <c r="A117" s="373">
        <v>5.40</v>
      </c>
      <c r="B117" s="374" t="s">
        <v>143</v>
      </c>
      <c r="D117" s="376"/>
      <c r="E117" s="377"/>
      <c r="F117" s="675"/>
      <c r="G117" s="495"/>
      <c r="H117" s="675"/>
      <c r="I117" s="675"/>
      <c r="J117" s="495"/>
      <c r="K117" s="675"/>
      <c r="L117" s="676"/>
      <c r="M117" s="677" t="s">
        <v>108</v>
      </c>
      <c r="N117" s="676"/>
      <c r="O117" s="678"/>
      <c r="P117" s="677" t="s">
        <v>108</v>
      </c>
      <c r="Q117" s="676"/>
      <c r="R117" s="678"/>
      <c r="S117" s="495"/>
      <c r="T117" s="557" t="s">
        <v>108</v>
      </c>
      <c r="V117" s="373"/>
    </row>
    <row r="118" spans="1:22" s="3" customFormat="1" ht="29">
      <c r="A118" s="378" t="s">
        <v>144</v>
      </c>
      <c r="B118" s="361" t="s">
        <v>145</v>
      </c>
      <c r="D118" s="379"/>
      <c r="E118" s="380"/>
      <c r="F118" s="496">
        <v>1943790.6796127998</v>
      </c>
      <c r="G118" s="497"/>
      <c r="H118" s="496"/>
      <c r="I118" s="496">
        <v>59863.040067840004</v>
      </c>
      <c r="J118" s="497"/>
      <c r="K118" s="496"/>
      <c r="L118" s="679">
        <v>48297</v>
      </c>
      <c r="M118" s="680" t="s">
        <v>108</v>
      </c>
      <c r="N118" s="681"/>
      <c r="O118" s="679">
        <v>60595</v>
      </c>
      <c r="P118" s="680" t="s">
        <v>108</v>
      </c>
      <c r="Q118" s="681"/>
      <c r="R118" s="682" t="s">
        <v>40</v>
      </c>
      <c r="S118" s="497"/>
      <c r="T118" s="558" t="s">
        <v>40</v>
      </c>
      <c r="V118" s="665" t="s">
        <v>652</v>
      </c>
    </row>
    <row r="119" spans="1:22" s="3" customFormat="1" ht="14.5">
      <c r="A119" s="378" t="s">
        <v>146</v>
      </c>
      <c r="B119" s="361" t="s">
        <v>147</v>
      </c>
      <c r="D119" s="379"/>
      <c r="E119" s="380"/>
      <c r="F119" s="683">
        <v>0.06689945916469509</v>
      </c>
      <c r="G119" s="684"/>
      <c r="H119" s="683"/>
      <c r="I119" s="683">
        <v>0.0033724073719717832</v>
      </c>
      <c r="J119" s="497"/>
      <c r="K119" s="683"/>
      <c r="L119" s="682">
        <v>0.002</v>
      </c>
      <c r="M119" s="680" t="s">
        <v>108</v>
      </c>
      <c r="N119" s="681"/>
      <c r="O119" s="682">
        <v>0.003</v>
      </c>
      <c r="P119" s="680" t="s">
        <v>108</v>
      </c>
      <c r="Q119" s="681"/>
      <c r="R119" s="682" t="s">
        <v>40</v>
      </c>
      <c r="S119" s="497"/>
      <c r="T119" s="558" t="s">
        <v>40</v>
      </c>
      <c r="V119" s="378"/>
    </row>
    <row r="120" spans="2:20" ht="14.5">
      <c r="B120" s="17"/>
      <c r="D120" s="9"/>
      <c r="E120" s="147"/>
      <c r="F120" s="478"/>
      <c r="G120" s="487"/>
      <c r="H120" s="478"/>
      <c r="I120" s="478"/>
      <c r="J120" s="487"/>
      <c r="K120" s="478"/>
      <c r="L120" s="478"/>
      <c r="M120" s="487"/>
      <c r="N120" s="478"/>
      <c r="O120" s="478"/>
      <c r="P120" s="487"/>
      <c r="Q120" s="478"/>
      <c r="R120" s="478"/>
      <c r="S120" s="487"/>
      <c r="T120" s="553"/>
    </row>
    <row r="121" spans="1:20" ht="14.5">
      <c r="A121" s="8">
        <v>6</v>
      </c>
      <c r="B121" s="8" t="s">
        <v>148</v>
      </c>
      <c r="D121" s="9"/>
      <c r="E121" s="147"/>
      <c r="F121" s="478"/>
      <c r="G121" s="487"/>
      <c r="H121" s="478"/>
      <c r="I121" s="478"/>
      <c r="J121" s="487"/>
      <c r="K121" s="478"/>
      <c r="L121" s="478"/>
      <c r="M121" s="487"/>
      <c r="N121" s="478"/>
      <c r="O121" s="478"/>
      <c r="P121" s="487"/>
      <c r="Q121" s="478"/>
      <c r="R121" s="478"/>
      <c r="S121" s="487"/>
      <c r="T121" s="553"/>
    </row>
    <row r="122" spans="1:20" ht="14.5">
      <c r="A122" s="27">
        <v>6.10</v>
      </c>
      <c r="B122" s="17" t="s">
        <v>149</v>
      </c>
      <c r="D122" s="9"/>
      <c r="E122" s="171"/>
      <c r="F122" s="717" t="s">
        <v>150</v>
      </c>
      <c r="G122" s="718"/>
      <c r="H122" s="718"/>
      <c r="I122" s="718"/>
      <c r="J122" s="718"/>
      <c r="K122" s="718"/>
      <c r="L122" s="718"/>
      <c r="M122" s="718"/>
      <c r="N122" s="718"/>
      <c r="O122" s="718"/>
      <c r="P122" s="718"/>
      <c r="Q122" s="718"/>
      <c r="R122" s="718"/>
      <c r="S122" s="498"/>
      <c r="T122" s="553"/>
    </row>
    <row r="123" spans="2:20" ht="14.5">
      <c r="B123" s="17"/>
      <c r="D123" s="9"/>
      <c r="E123" s="147"/>
      <c r="F123" s="478"/>
      <c r="G123" s="487"/>
      <c r="H123" s="478"/>
      <c r="I123" s="478"/>
      <c r="J123" s="487"/>
      <c r="K123" s="478"/>
      <c r="L123" s="478"/>
      <c r="M123" s="487"/>
      <c r="N123" s="478"/>
      <c r="O123" s="478"/>
      <c r="P123" s="487"/>
      <c r="Q123" s="478"/>
      <c r="R123" s="478"/>
      <c r="S123" s="487"/>
      <c r="T123" s="553"/>
    </row>
    <row r="124" spans="1:20" ht="14.5">
      <c r="A124" s="8">
        <v>6.20</v>
      </c>
      <c r="B124" s="160" t="s">
        <v>151</v>
      </c>
      <c r="D124" s="9"/>
      <c r="E124" s="147"/>
      <c r="F124" s="478"/>
      <c r="G124" s="487"/>
      <c r="H124" s="478"/>
      <c r="I124" s="478"/>
      <c r="J124" s="487"/>
      <c r="K124" s="478"/>
      <c r="L124" s="478"/>
      <c r="M124" s="487"/>
      <c r="N124" s="478"/>
      <c r="O124" s="478"/>
      <c r="P124" s="487"/>
      <c r="Q124" s="478"/>
      <c r="R124" s="478"/>
      <c r="S124" s="487"/>
      <c r="T124" s="553"/>
    </row>
    <row r="125" spans="1:20" ht="14.5">
      <c r="A125" s="27" t="s">
        <v>152</v>
      </c>
      <c r="B125" s="18" t="s">
        <v>153</v>
      </c>
      <c r="D125" s="9"/>
      <c r="E125" s="147"/>
      <c r="F125" s="478">
        <v>1164.96629804683</v>
      </c>
      <c r="G125" s="487"/>
      <c r="H125" s="478"/>
      <c r="I125" s="478">
        <v>671.2512471068916</v>
      </c>
      <c r="J125" s="487"/>
      <c r="K125" s="478"/>
      <c r="L125" s="478">
        <v>833</v>
      </c>
      <c r="M125" s="487"/>
      <c r="N125" s="478"/>
      <c r="O125" s="513">
        <v>681</v>
      </c>
      <c r="P125" s="508" t="s">
        <v>108</v>
      </c>
      <c r="Q125" s="507"/>
      <c r="R125" s="507" t="s">
        <v>40</v>
      </c>
      <c r="S125" s="508" t="s">
        <v>108</v>
      </c>
      <c r="T125" s="554" t="s">
        <v>40</v>
      </c>
    </row>
    <row r="126" spans="1:20" ht="14.5">
      <c r="A126" s="27" t="s">
        <v>154</v>
      </c>
      <c r="B126" s="18" t="s">
        <v>155</v>
      </c>
      <c r="D126" s="9"/>
      <c r="E126" s="154"/>
      <c r="F126" s="685">
        <v>1.88286084503757E-4</v>
      </c>
      <c r="G126" s="686"/>
      <c r="H126" s="685"/>
      <c r="I126" s="685">
        <v>8.40277624008311E-5</v>
      </c>
      <c r="J126" s="687"/>
      <c r="K126" s="685"/>
      <c r="L126" s="685">
        <v>1.0E-4</v>
      </c>
      <c r="M126" s="687"/>
      <c r="N126" s="685"/>
      <c r="O126" s="513">
        <v>2.0E-4</v>
      </c>
      <c r="P126" s="508" t="s">
        <v>108</v>
      </c>
      <c r="Q126" s="507"/>
      <c r="R126" s="507" t="s">
        <v>40</v>
      </c>
      <c r="S126" s="508" t="s">
        <v>108</v>
      </c>
      <c r="T126" s="554" t="s">
        <v>40</v>
      </c>
    </row>
    <row r="127" spans="2:20" ht="14.5">
      <c r="B127" s="17"/>
      <c r="D127" s="9"/>
      <c r="E127" s="147"/>
      <c r="F127" s="478"/>
      <c r="G127" s="487"/>
      <c r="H127" s="478"/>
      <c r="I127" s="478"/>
      <c r="J127" s="487"/>
      <c r="K127" s="478"/>
      <c r="L127" s="478"/>
      <c r="M127" s="487"/>
      <c r="N127" s="478"/>
      <c r="O127" s="513"/>
      <c r="P127" s="508" t="s">
        <v>108</v>
      </c>
      <c r="Q127" s="507"/>
      <c r="R127" s="507"/>
      <c r="S127" s="508" t="s">
        <v>108</v>
      </c>
      <c r="T127" s="554"/>
    </row>
    <row r="128" spans="1:20" ht="14.5">
      <c r="A128" s="8">
        <v>6.30</v>
      </c>
      <c r="B128" s="160" t="s">
        <v>156</v>
      </c>
      <c r="D128" s="9"/>
      <c r="E128" s="147"/>
      <c r="F128" s="478"/>
      <c r="G128" s="487"/>
      <c r="H128" s="478"/>
      <c r="I128" s="478"/>
      <c r="J128" s="487"/>
      <c r="K128" s="478"/>
      <c r="L128" s="478"/>
      <c r="M128" s="487"/>
      <c r="N128" s="478"/>
      <c r="O128" s="513"/>
      <c r="P128" s="508" t="s">
        <v>108</v>
      </c>
      <c r="Q128" s="507"/>
      <c r="R128" s="676"/>
      <c r="S128" s="508" t="s">
        <v>108</v>
      </c>
      <c r="T128" s="557"/>
    </row>
    <row r="129" spans="1:20" ht="14.5">
      <c r="A129" s="27" t="s">
        <v>157</v>
      </c>
      <c r="B129" s="18" t="s">
        <v>158</v>
      </c>
      <c r="D129" s="9"/>
      <c r="E129" s="147"/>
      <c r="F129" s="478">
        <v>382.190128003919</v>
      </c>
      <c r="G129" s="487"/>
      <c r="H129" s="478"/>
      <c r="I129" s="478">
        <v>13.786954599240001</v>
      </c>
      <c r="J129" s="487"/>
      <c r="K129" s="478"/>
      <c r="L129" s="478">
        <v>17</v>
      </c>
      <c r="M129" s="487"/>
      <c r="N129" s="478"/>
      <c r="O129" s="513">
        <v>14</v>
      </c>
      <c r="P129" s="508" t="s">
        <v>108</v>
      </c>
      <c r="Q129" s="507"/>
      <c r="R129" s="681" t="s">
        <v>40</v>
      </c>
      <c r="S129" s="508" t="s">
        <v>108</v>
      </c>
      <c r="T129" s="558" t="s">
        <v>40</v>
      </c>
    </row>
    <row r="130" spans="1:20" ht="14.5">
      <c r="A130" s="27" t="s">
        <v>159</v>
      </c>
      <c r="B130" s="18" t="s">
        <v>160</v>
      </c>
      <c r="D130" s="9"/>
      <c r="E130" s="154"/>
      <c r="F130" s="688">
        <v>6.17709566864697E-5</v>
      </c>
      <c r="G130" s="686"/>
      <c r="H130" s="689"/>
      <c r="I130" s="689">
        <v>1.97988265330222E-6</v>
      </c>
      <c r="J130" s="686"/>
      <c r="K130" s="689"/>
      <c r="L130" s="689">
        <v>3.0E-6</v>
      </c>
      <c r="M130" s="686"/>
      <c r="N130" s="689"/>
      <c r="O130" s="513">
        <v>3.0E-6</v>
      </c>
      <c r="P130" s="508" t="s">
        <v>108</v>
      </c>
      <c r="Q130" s="507"/>
      <c r="R130" s="681" t="s">
        <v>40</v>
      </c>
      <c r="S130" s="508" t="s">
        <v>108</v>
      </c>
      <c r="T130" s="558" t="s">
        <v>40</v>
      </c>
    </row>
    <row r="131" spans="2:20" ht="14.5">
      <c r="B131" s="17"/>
      <c r="D131" s="9"/>
      <c r="E131" s="147"/>
      <c r="F131" s="478"/>
      <c r="G131" s="487"/>
      <c r="H131" s="478"/>
      <c r="I131" s="478"/>
      <c r="J131" s="487"/>
      <c r="K131" s="478"/>
      <c r="L131" s="478"/>
      <c r="M131" s="487"/>
      <c r="N131" s="478"/>
      <c r="O131" s="513"/>
      <c r="P131" s="508" t="s">
        <v>108</v>
      </c>
      <c r="Q131" s="507"/>
      <c r="R131" s="507"/>
      <c r="S131" s="508" t="s">
        <v>108</v>
      </c>
      <c r="T131" s="555" t="s">
        <v>108</v>
      </c>
    </row>
    <row r="132" spans="1:20" ht="14.5">
      <c r="A132" s="8">
        <v>6.40</v>
      </c>
      <c r="B132" s="160" t="s">
        <v>161</v>
      </c>
      <c r="D132" s="9"/>
      <c r="E132" s="147"/>
      <c r="F132" s="478"/>
      <c r="G132" s="487"/>
      <c r="H132" s="478"/>
      <c r="I132" s="478"/>
      <c r="J132" s="487"/>
      <c r="K132" s="478"/>
      <c r="L132" s="478"/>
      <c r="M132" s="487"/>
      <c r="N132" s="478"/>
      <c r="O132" s="507"/>
      <c r="P132" s="508" t="s">
        <v>108</v>
      </c>
      <c r="Q132" s="507"/>
      <c r="R132" s="507"/>
      <c r="S132" s="508" t="s">
        <v>108</v>
      </c>
      <c r="T132" s="505" t="s">
        <v>108</v>
      </c>
    </row>
    <row r="133" spans="1:20" ht="14.5">
      <c r="A133" s="27" t="s">
        <v>162</v>
      </c>
      <c r="B133" s="18" t="s">
        <v>163</v>
      </c>
      <c r="D133" s="9"/>
      <c r="E133" s="155"/>
      <c r="F133" s="690" t="s">
        <v>25</v>
      </c>
      <c r="G133" s="691"/>
      <c r="H133" s="692"/>
      <c r="I133" s="692" t="s">
        <v>25</v>
      </c>
      <c r="J133" s="691"/>
      <c r="K133" s="692"/>
      <c r="L133" s="690" t="s">
        <v>25</v>
      </c>
      <c r="M133" s="691"/>
      <c r="N133" s="692"/>
      <c r="O133" s="513" t="s">
        <v>25</v>
      </c>
      <c r="P133" s="560" t="s">
        <v>108</v>
      </c>
      <c r="Q133" s="693"/>
      <c r="R133" s="513" t="s">
        <v>25</v>
      </c>
      <c r="S133" s="560" t="s">
        <v>108</v>
      </c>
      <c r="T133" s="564" t="s">
        <v>25</v>
      </c>
    </row>
    <row r="134" spans="1:20" ht="14.5">
      <c r="A134" s="27" t="s">
        <v>164</v>
      </c>
      <c r="B134" s="18" t="s">
        <v>165</v>
      </c>
      <c r="D134" s="9"/>
      <c r="E134" s="154"/>
      <c r="F134" s="690" t="s">
        <v>25</v>
      </c>
      <c r="G134" s="694"/>
      <c r="H134" s="695"/>
      <c r="I134" s="692" t="s">
        <v>25</v>
      </c>
      <c r="J134" s="694"/>
      <c r="K134" s="695"/>
      <c r="L134" s="690" t="s">
        <v>25</v>
      </c>
      <c r="M134" s="694"/>
      <c r="N134" s="695"/>
      <c r="O134" s="513" t="s">
        <v>25</v>
      </c>
      <c r="P134" s="560" t="s">
        <v>108</v>
      </c>
      <c r="Q134" s="693"/>
      <c r="R134" s="513" t="s">
        <v>25</v>
      </c>
      <c r="S134" s="560" t="s">
        <v>108</v>
      </c>
      <c r="T134" s="564" t="s">
        <v>25</v>
      </c>
    </row>
    <row r="135" spans="1:22" s="19" customFormat="1" ht="14.5">
      <c r="A135" s="31"/>
      <c r="D135" s="20"/>
      <c r="E135" s="149"/>
      <c r="F135" s="561"/>
      <c r="G135" s="562"/>
      <c r="H135" s="561"/>
      <c r="I135" s="561"/>
      <c r="J135" s="562"/>
      <c r="K135" s="561"/>
      <c r="L135" s="561"/>
      <c r="M135" s="562"/>
      <c r="N135" s="561"/>
      <c r="O135" s="561"/>
      <c r="P135" s="562"/>
      <c r="Q135" s="561"/>
      <c r="R135" s="561"/>
      <c r="S135" s="562"/>
      <c r="T135" s="563"/>
      <c r="V135" s="31"/>
    </row>
    <row r="136" spans="1:22" s="168" customFormat="1" ht="18.5" collapsed="1">
      <c r="A136" s="167" t="s">
        <v>166</v>
      </c>
      <c r="B136" s="167"/>
      <c r="E136" s="169"/>
      <c r="F136" s="169"/>
      <c r="G136" s="169"/>
      <c r="H136" s="169"/>
      <c r="I136" s="169"/>
      <c r="J136" s="169"/>
      <c r="K136" s="169"/>
      <c r="L136" s="169"/>
      <c r="M136" s="169"/>
      <c r="N136" s="169"/>
      <c r="O136" s="169"/>
      <c r="P136" s="169"/>
      <c r="Q136" s="169"/>
      <c r="R136" s="169"/>
      <c r="S136" s="169"/>
      <c r="T136" s="463"/>
      <c r="V136" s="170"/>
    </row>
    <row r="137" spans="2:20" ht="15" customHeight="1" hidden="1" outlineLevel="1">
      <c r="B137" s="17"/>
      <c r="E137" s="147"/>
      <c r="F137" s="147"/>
      <c r="G137" s="147"/>
      <c r="H137" s="147"/>
      <c r="I137" s="147"/>
      <c r="J137" s="147"/>
      <c r="K137" s="147"/>
      <c r="L137" s="147"/>
      <c r="M137" s="147"/>
      <c r="N137" s="147"/>
      <c r="O137" s="147"/>
      <c r="P137" s="147"/>
      <c r="Q137" s="147"/>
      <c r="R137" s="147"/>
      <c r="S137" s="147"/>
      <c r="T137" s="465"/>
    </row>
    <row r="138" spans="1:20" ht="15" customHeight="1" hidden="1" outlineLevel="1">
      <c r="A138" s="88" t="s">
        <v>167</v>
      </c>
      <c r="E138" s="147"/>
      <c r="F138" s="147"/>
      <c r="G138" s="147"/>
      <c r="H138" s="147"/>
      <c r="I138" s="147"/>
      <c r="J138" s="147"/>
      <c r="K138" s="147"/>
      <c r="L138" s="147"/>
      <c r="M138" s="147"/>
      <c r="N138" s="147"/>
      <c r="O138" s="147"/>
      <c r="P138" s="147"/>
      <c r="Q138" s="147"/>
      <c r="R138" s="147"/>
      <c r="S138" s="147"/>
      <c r="T138" s="465"/>
    </row>
    <row r="139" spans="1:20" ht="15" customHeight="1" hidden="1" outlineLevel="1">
      <c r="A139" s="88"/>
      <c r="B139" t="s">
        <v>168</v>
      </c>
      <c r="E139" s="147"/>
      <c r="F139" s="147"/>
      <c r="G139" s="147"/>
      <c r="H139" s="147"/>
      <c r="I139" s="147"/>
      <c r="J139" s="147"/>
      <c r="K139" s="147"/>
      <c r="L139" s="147"/>
      <c r="M139" s="147"/>
      <c r="N139" s="147"/>
      <c r="O139" s="147"/>
      <c r="P139" s="147"/>
      <c r="Q139" s="147"/>
      <c r="R139" s="147"/>
      <c r="S139" s="147"/>
      <c r="T139" s="465"/>
    </row>
    <row r="140" spans="1:20" ht="15" customHeight="1" hidden="1" outlineLevel="1">
      <c r="A140"/>
      <c r="B140" t="s">
        <v>169</v>
      </c>
      <c r="E140" s="147"/>
      <c r="F140" s="147"/>
      <c r="G140" s="147"/>
      <c r="H140" s="147"/>
      <c r="I140" s="147"/>
      <c r="J140" s="147"/>
      <c r="K140" s="147"/>
      <c r="L140" s="147"/>
      <c r="M140" s="147"/>
      <c r="N140" s="147"/>
      <c r="O140" s="147"/>
      <c r="P140" s="147"/>
      <c r="Q140" s="147"/>
      <c r="R140" s="147"/>
      <c r="S140" s="147"/>
      <c r="T140" s="465"/>
    </row>
    <row r="141" spans="1:20" ht="15" customHeight="1" hidden="1" outlineLevel="1">
      <c r="A141"/>
      <c r="B141" t="s">
        <v>170</v>
      </c>
      <c r="E141" s="147"/>
      <c r="F141" s="147"/>
      <c r="G141" s="147"/>
      <c r="H141" s="147"/>
      <c r="I141" s="147"/>
      <c r="J141" s="147"/>
      <c r="K141" s="147"/>
      <c r="L141" s="147"/>
      <c r="M141" s="147"/>
      <c r="N141" s="147"/>
      <c r="O141" s="147"/>
      <c r="P141" s="147"/>
      <c r="Q141" s="147"/>
      <c r="R141" s="147"/>
      <c r="S141" s="147"/>
      <c r="T141" s="465"/>
    </row>
    <row r="142" spans="1:20" ht="15" customHeight="1" hidden="1" outlineLevel="1">
      <c r="A142"/>
      <c r="B142" t="s">
        <v>171</v>
      </c>
      <c r="E142" s="147"/>
      <c r="F142" s="147"/>
      <c r="G142" s="147"/>
      <c r="H142" s="147"/>
      <c r="I142" s="147"/>
      <c r="J142" s="147"/>
      <c r="K142" s="147"/>
      <c r="L142" s="147"/>
      <c r="M142" s="147"/>
      <c r="N142" s="147"/>
      <c r="O142" s="147"/>
      <c r="P142" s="147"/>
      <c r="Q142" s="147"/>
      <c r="R142" s="147"/>
      <c r="S142" s="147"/>
      <c r="T142" s="465"/>
    </row>
    <row r="143" spans="1:20" ht="15" customHeight="1" hidden="1" outlineLevel="1">
      <c r="A143"/>
      <c r="B143" t="s">
        <v>172</v>
      </c>
      <c r="E143" s="147"/>
      <c r="F143" s="147"/>
      <c r="G143" s="147"/>
      <c r="H143" s="147"/>
      <c r="I143" s="147"/>
      <c r="J143" s="147"/>
      <c r="K143" s="147"/>
      <c r="L143" s="147"/>
      <c r="M143" s="147"/>
      <c r="N143" s="147"/>
      <c r="O143" s="147"/>
      <c r="P143" s="147"/>
      <c r="Q143" s="147"/>
      <c r="R143" s="147"/>
      <c r="S143" s="147"/>
      <c r="T143" s="465"/>
    </row>
    <row r="144" spans="1:20" ht="15" customHeight="1" hidden="1" outlineLevel="1">
      <c r="A144"/>
      <c r="E144" s="147"/>
      <c r="F144" s="147"/>
      <c r="G144" s="147"/>
      <c r="H144" s="147"/>
      <c r="I144" s="147"/>
      <c r="J144" s="147"/>
      <c r="K144" s="147"/>
      <c r="L144" s="147"/>
      <c r="M144" s="147"/>
      <c r="N144" s="147"/>
      <c r="O144" s="147"/>
      <c r="P144" s="147"/>
      <c r="Q144" s="147"/>
      <c r="R144" s="147"/>
      <c r="S144" s="147"/>
      <c r="T144" s="465"/>
    </row>
    <row r="145" spans="1:20" ht="15" customHeight="1" hidden="1" outlineLevel="1">
      <c r="A145" s="88" t="s">
        <v>173</v>
      </c>
      <c r="E145" s="147"/>
      <c r="F145" s="147"/>
      <c r="G145" s="147"/>
      <c r="H145" s="147"/>
      <c r="I145" s="147"/>
      <c r="J145" s="147"/>
      <c r="K145" s="147"/>
      <c r="L145" s="147"/>
      <c r="M145" s="147"/>
      <c r="N145" s="147"/>
      <c r="O145" s="147"/>
      <c r="P145" s="147"/>
      <c r="Q145" s="147"/>
      <c r="R145" s="147"/>
      <c r="S145" s="147"/>
      <c r="T145" s="465"/>
    </row>
    <row r="146" spans="1:20" ht="15" customHeight="1" hidden="1" outlineLevel="1">
      <c r="A146" s="89" t="s">
        <v>174</v>
      </c>
      <c r="B146" s="87" t="s">
        <v>175</v>
      </c>
      <c r="E146" s="147"/>
      <c r="F146" s="147"/>
      <c r="G146" s="147"/>
      <c r="H146" s="147"/>
      <c r="I146" s="147"/>
      <c r="J146" s="147"/>
      <c r="K146" s="147"/>
      <c r="L146" s="147"/>
      <c r="M146" s="147"/>
      <c r="N146" s="147"/>
      <c r="O146" s="147"/>
      <c r="P146" s="147"/>
      <c r="Q146" s="147"/>
      <c r="R146" s="147"/>
      <c r="S146" s="147"/>
      <c r="T146" s="465"/>
    </row>
    <row r="147" spans="1:20" ht="15" customHeight="1" hidden="1" outlineLevel="1">
      <c r="A147" s="89" t="s">
        <v>176</v>
      </c>
      <c r="B147" t="s">
        <v>177</v>
      </c>
      <c r="E147" s="147"/>
      <c r="F147" s="147"/>
      <c r="G147" s="147"/>
      <c r="H147" s="147"/>
      <c r="I147" s="147"/>
      <c r="J147" s="147"/>
      <c r="K147" s="147"/>
      <c r="L147" s="147"/>
      <c r="M147" s="147"/>
      <c r="N147" s="147"/>
      <c r="O147" s="147"/>
      <c r="P147" s="147"/>
      <c r="Q147" s="147"/>
      <c r="R147" s="147"/>
      <c r="S147" s="147"/>
      <c r="T147" s="465"/>
    </row>
    <row r="148" spans="1:20" ht="15" customHeight="1" hidden="1" outlineLevel="1">
      <c r="A148" s="89" t="s">
        <v>178</v>
      </c>
      <c r="B148" s="87" t="s">
        <v>179</v>
      </c>
      <c r="E148" s="147"/>
      <c r="F148" s="147"/>
      <c r="G148" s="147"/>
      <c r="H148" s="147"/>
      <c r="I148" s="147"/>
      <c r="J148" s="147"/>
      <c r="K148" s="147"/>
      <c r="L148" s="147"/>
      <c r="M148" s="147"/>
      <c r="N148" s="147"/>
      <c r="O148" s="147"/>
      <c r="P148" s="147"/>
      <c r="Q148" s="147"/>
      <c r="R148" s="147"/>
      <c r="S148" s="147"/>
      <c r="T148" s="465"/>
    </row>
    <row r="149" spans="1:20" ht="15" customHeight="1" hidden="1" outlineLevel="1">
      <c r="A149" s="90" t="s">
        <v>180</v>
      </c>
      <c r="B149" t="s">
        <v>181</v>
      </c>
      <c r="E149" s="147"/>
      <c r="F149" s="147"/>
      <c r="G149" s="147"/>
      <c r="H149" s="147"/>
      <c r="I149" s="147"/>
      <c r="J149" s="147"/>
      <c r="K149" s="147"/>
      <c r="L149" s="147"/>
      <c r="M149" s="147"/>
      <c r="N149" s="147"/>
      <c r="O149" s="147"/>
      <c r="P149" s="147"/>
      <c r="Q149" s="147"/>
      <c r="R149" s="147"/>
      <c r="S149" s="147"/>
      <c r="T149" s="465"/>
    </row>
    <row r="150" spans="1:20" ht="15" customHeight="1" hidden="1" outlineLevel="1">
      <c r="A150" s="90"/>
      <c r="B150" s="91" t="s">
        <v>182</v>
      </c>
      <c r="E150" s="147"/>
      <c r="F150" s="147"/>
      <c r="G150" s="147"/>
      <c r="H150" s="147"/>
      <c r="I150" s="147"/>
      <c r="J150" s="147"/>
      <c r="K150" s="147"/>
      <c r="L150" s="147"/>
      <c r="M150" s="147"/>
      <c r="N150" s="147"/>
      <c r="O150" s="147"/>
      <c r="P150" s="147"/>
      <c r="Q150" s="147"/>
      <c r="R150" s="147"/>
      <c r="S150" s="147"/>
      <c r="T150" s="465"/>
    </row>
    <row r="151" spans="1:20" ht="15" customHeight="1" hidden="1" outlineLevel="1">
      <c r="A151" s="90"/>
      <c r="B151" s="91" t="s">
        <v>183</v>
      </c>
      <c r="E151" s="147"/>
      <c r="F151" s="147"/>
      <c r="G151" s="147"/>
      <c r="H151" s="147"/>
      <c r="I151" s="147"/>
      <c r="J151" s="147"/>
      <c r="K151" s="147"/>
      <c r="L151" s="147"/>
      <c r="M151" s="147"/>
      <c r="N151" s="147"/>
      <c r="O151" s="147"/>
      <c r="P151" s="147"/>
      <c r="Q151" s="147"/>
      <c r="R151" s="147"/>
      <c r="S151" s="147"/>
      <c r="T151" s="465"/>
    </row>
    <row r="152" spans="1:20" ht="15" customHeight="1" hidden="1" outlineLevel="1">
      <c r="A152" s="90"/>
      <c r="B152" s="120" t="s">
        <v>184</v>
      </c>
      <c r="E152" s="147"/>
      <c r="F152" s="147"/>
      <c r="G152" s="147"/>
      <c r="H152" s="147"/>
      <c r="I152" s="147"/>
      <c r="J152" s="147"/>
      <c r="K152" s="147"/>
      <c r="L152" s="147"/>
      <c r="M152" s="147"/>
      <c r="N152" s="147"/>
      <c r="O152" s="147"/>
      <c r="P152" s="147"/>
      <c r="Q152" s="147"/>
      <c r="R152" s="147"/>
      <c r="S152" s="147"/>
      <c r="T152" s="465"/>
    </row>
    <row r="153" spans="1:20" ht="15" customHeight="1" hidden="1" outlineLevel="1">
      <c r="A153" s="90"/>
      <c r="B153" s="120" t="s">
        <v>185</v>
      </c>
      <c r="E153" s="147"/>
      <c r="F153" s="147"/>
      <c r="G153" s="147"/>
      <c r="H153" s="147"/>
      <c r="I153" s="147"/>
      <c r="J153" s="147"/>
      <c r="K153" s="147"/>
      <c r="L153" s="147"/>
      <c r="M153" s="147"/>
      <c r="N153" s="147"/>
      <c r="O153" s="147"/>
      <c r="P153" s="147"/>
      <c r="Q153" s="147"/>
      <c r="R153" s="147"/>
      <c r="S153" s="147"/>
      <c r="T153" s="465"/>
    </row>
    <row r="154" spans="1:20" ht="15" customHeight="1" hidden="1" outlineLevel="1">
      <c r="A154" s="90"/>
      <c r="B154" s="121" t="s">
        <v>186</v>
      </c>
      <c r="E154" s="147"/>
      <c r="F154" s="147"/>
      <c r="G154" s="147"/>
      <c r="H154" s="147"/>
      <c r="I154" s="147"/>
      <c r="J154" s="147"/>
      <c r="K154" s="147"/>
      <c r="L154" s="147"/>
      <c r="M154" s="147"/>
      <c r="N154" s="147"/>
      <c r="O154" s="147"/>
      <c r="P154" s="147"/>
      <c r="Q154" s="147"/>
      <c r="R154" s="147"/>
      <c r="S154" s="147"/>
      <c r="T154" s="465"/>
    </row>
    <row r="155" spans="1:20" ht="15" customHeight="1" hidden="1" outlineLevel="1">
      <c r="A155" s="89" t="s">
        <v>187</v>
      </c>
      <c r="B155" s="87" t="s">
        <v>188</v>
      </c>
      <c r="E155" s="147"/>
      <c r="F155" s="147"/>
      <c r="G155" s="147"/>
      <c r="H155" s="147"/>
      <c r="I155" s="147"/>
      <c r="J155" s="147"/>
      <c r="K155" s="147"/>
      <c r="L155" s="147"/>
      <c r="M155" s="147"/>
      <c r="N155" s="147"/>
      <c r="O155" s="147"/>
      <c r="P155" s="147"/>
      <c r="Q155" s="147"/>
      <c r="R155" s="147"/>
      <c r="S155" s="147"/>
      <c r="T155" s="465"/>
    </row>
    <row r="156" spans="1:20" ht="15" customHeight="1" hidden="1" outlineLevel="1">
      <c r="A156" s="89" t="s">
        <v>189</v>
      </c>
      <c r="B156" t="s">
        <v>190</v>
      </c>
      <c r="E156" s="147"/>
      <c r="F156" s="147"/>
      <c r="G156" s="147"/>
      <c r="H156" s="147"/>
      <c r="I156" s="147"/>
      <c r="J156" s="147"/>
      <c r="K156" s="147"/>
      <c r="L156" s="147"/>
      <c r="M156" s="147"/>
      <c r="N156" s="147"/>
      <c r="O156" s="147"/>
      <c r="P156" s="147"/>
      <c r="Q156" s="147"/>
      <c r="R156" s="147"/>
      <c r="S156" s="147"/>
      <c r="T156" s="465"/>
    </row>
    <row r="157" spans="1:20" ht="15" customHeight="1" hidden="1" outlineLevel="1">
      <c r="A157" s="89"/>
      <c r="B157" s="17" t="s">
        <v>191</v>
      </c>
      <c r="E157" s="147"/>
      <c r="F157" s="147"/>
      <c r="G157" s="147"/>
      <c r="H157" s="147"/>
      <c r="I157" s="147"/>
      <c r="J157" s="147"/>
      <c r="K157" s="147"/>
      <c r="L157" s="147"/>
      <c r="M157" s="147"/>
      <c r="N157" s="147"/>
      <c r="O157" s="147"/>
      <c r="P157" s="147"/>
      <c r="Q157" s="147"/>
      <c r="R157" s="147"/>
      <c r="S157" s="147"/>
      <c r="T157" s="465"/>
    </row>
    <row r="158" spans="1:20" ht="15" customHeight="1" hidden="1" outlineLevel="1">
      <c r="A158" s="89"/>
      <c r="B158" s="17" t="s">
        <v>192</v>
      </c>
      <c r="E158" s="147"/>
      <c r="F158" s="147"/>
      <c r="G158" s="147"/>
      <c r="H158" s="147"/>
      <c r="I158" s="147"/>
      <c r="J158" s="147"/>
      <c r="K158" s="147"/>
      <c r="L158" s="147"/>
      <c r="M158" s="147"/>
      <c r="N158" s="147"/>
      <c r="O158" s="147"/>
      <c r="P158" s="147"/>
      <c r="Q158" s="147"/>
      <c r="R158" s="147"/>
      <c r="S158" s="147"/>
      <c r="T158" s="465"/>
    </row>
    <row r="159" spans="1:20" ht="15" customHeight="1" hidden="1" outlineLevel="1">
      <c r="A159" s="89"/>
      <c r="B159" s="17" t="s">
        <v>193</v>
      </c>
      <c r="E159" s="147"/>
      <c r="F159" s="147"/>
      <c r="G159" s="147"/>
      <c r="H159" s="147"/>
      <c r="I159" s="147"/>
      <c r="J159" s="147"/>
      <c r="K159" s="147"/>
      <c r="L159" s="147"/>
      <c r="M159" s="147"/>
      <c r="N159" s="147"/>
      <c r="O159" s="147"/>
      <c r="P159" s="147"/>
      <c r="Q159" s="147"/>
      <c r="R159" s="147"/>
      <c r="S159" s="147"/>
      <c r="T159" s="465"/>
    </row>
    <row r="160" spans="1:20" ht="15" customHeight="1" hidden="1" outlineLevel="1">
      <c r="A160"/>
      <c r="E160" s="147"/>
      <c r="F160" s="147"/>
      <c r="G160" s="147"/>
      <c r="H160" s="147"/>
      <c r="I160" s="147"/>
      <c r="J160" s="147"/>
      <c r="K160" s="147"/>
      <c r="L160" s="147"/>
      <c r="M160" s="147"/>
      <c r="N160" s="147"/>
      <c r="O160" s="147"/>
      <c r="P160" s="147"/>
      <c r="Q160" s="147"/>
      <c r="R160" s="147"/>
      <c r="S160" s="147"/>
      <c r="T160" s="465"/>
    </row>
    <row r="161" spans="1:20" ht="15" customHeight="1" hidden="1" outlineLevel="1">
      <c r="A161" s="15" t="s">
        <v>194</v>
      </c>
      <c r="E161" s="147"/>
      <c r="F161" s="147"/>
      <c r="G161" s="147"/>
      <c r="H161" s="147"/>
      <c r="I161" s="147"/>
      <c r="J161" s="147"/>
      <c r="K161" s="147"/>
      <c r="L161" s="147"/>
      <c r="M161" s="147"/>
      <c r="N161" s="147"/>
      <c r="O161" s="147"/>
      <c r="P161" s="147"/>
      <c r="Q161" s="147"/>
      <c r="R161" s="147"/>
      <c r="S161" s="147"/>
      <c r="T161" s="465"/>
    </row>
    <row r="162" spans="1:20" ht="15" customHeight="1" hidden="1" outlineLevel="1">
      <c r="A162"/>
      <c r="B162" s="27" t="s">
        <v>195</v>
      </c>
      <c r="E162" s="147"/>
      <c r="F162" s="147"/>
      <c r="G162" s="147"/>
      <c r="H162" s="147"/>
      <c r="I162" s="147"/>
      <c r="J162" s="147"/>
      <c r="K162" s="147"/>
      <c r="L162" s="147"/>
      <c r="M162" s="147"/>
      <c r="N162" s="147"/>
      <c r="O162" s="147"/>
      <c r="P162" s="147"/>
      <c r="Q162" s="147"/>
      <c r="R162" s="147"/>
      <c r="S162" s="147"/>
      <c r="T162" s="465"/>
    </row>
    <row r="163" spans="1:20" ht="15" customHeight="1" hidden="1" outlineLevel="1">
      <c r="A163"/>
      <c r="B163" s="27" t="s">
        <v>196</v>
      </c>
      <c r="E163" s="147"/>
      <c r="F163" s="147"/>
      <c r="G163" s="147"/>
      <c r="H163" s="147"/>
      <c r="I163" s="147"/>
      <c r="J163" s="147"/>
      <c r="K163" s="147"/>
      <c r="L163" s="147"/>
      <c r="M163" s="147"/>
      <c r="N163" s="147"/>
      <c r="O163" s="147"/>
      <c r="P163" s="147"/>
      <c r="Q163" s="147"/>
      <c r="R163" s="147"/>
      <c r="S163" s="147"/>
      <c r="T163" s="465"/>
    </row>
    <row r="164" spans="1:20" ht="15" customHeight="1" hidden="1" outlineLevel="1">
      <c r="A164"/>
      <c r="B164" s="27" t="s">
        <v>197</v>
      </c>
      <c r="E164" s="147"/>
      <c r="F164" s="147"/>
      <c r="G164" s="147"/>
      <c r="H164" s="147"/>
      <c r="I164" s="147"/>
      <c r="J164" s="147"/>
      <c r="K164" s="147"/>
      <c r="L164" s="147"/>
      <c r="M164" s="147"/>
      <c r="N164" s="147"/>
      <c r="O164" s="147"/>
      <c r="P164" s="147"/>
      <c r="Q164" s="147"/>
      <c r="R164" s="147"/>
      <c r="S164" s="147"/>
      <c r="T164" s="465"/>
    </row>
    <row r="165" spans="1:20" ht="15" customHeight="1" hidden="1" outlineLevel="1">
      <c r="A165"/>
      <c r="B165" s="27" t="s">
        <v>198</v>
      </c>
      <c r="E165" s="147"/>
      <c r="F165" s="147"/>
      <c r="G165" s="147"/>
      <c r="H165" s="147"/>
      <c r="I165" s="147"/>
      <c r="J165" s="147"/>
      <c r="K165" s="147"/>
      <c r="L165" s="147"/>
      <c r="M165" s="147"/>
      <c r="N165" s="147"/>
      <c r="O165" s="147"/>
      <c r="P165" s="147"/>
      <c r="Q165" s="147"/>
      <c r="R165" s="147"/>
      <c r="S165" s="147"/>
      <c r="T165" s="465"/>
    </row>
    <row r="166" spans="1:22" s="19" customFormat="1" ht="15" customHeight="1" hidden="1" outlineLevel="1">
      <c r="A166" s="31"/>
      <c r="B166" s="21"/>
      <c r="E166" s="149"/>
      <c r="F166" s="149"/>
      <c r="G166" s="149"/>
      <c r="H166" s="149"/>
      <c r="I166" s="149"/>
      <c r="J166" s="149"/>
      <c r="K166" s="149"/>
      <c r="L166" s="149"/>
      <c r="M166" s="149"/>
      <c r="N166" s="149"/>
      <c r="O166" s="149"/>
      <c r="P166" s="149"/>
      <c r="Q166" s="149"/>
      <c r="R166" s="149"/>
      <c r="S166" s="149"/>
      <c r="T166" s="467"/>
      <c r="V166" s="31"/>
    </row>
    <row r="167" spans="2:20" ht="14.5">
      <c r="B167" s="17"/>
      <c r="E167" s="147"/>
      <c r="F167" s="147"/>
      <c r="G167" s="147"/>
      <c r="H167" s="147"/>
      <c r="I167" s="147"/>
      <c r="J167" s="147"/>
      <c r="K167" s="147"/>
      <c r="L167" s="147"/>
      <c r="M167" s="147"/>
      <c r="N167" s="147"/>
      <c r="O167" s="147"/>
      <c r="P167" s="147"/>
      <c r="Q167" s="147"/>
      <c r="R167" s="147"/>
      <c r="S167" s="147"/>
      <c r="T167" s="465"/>
    </row>
    <row r="168" spans="1:22" s="23" customFormat="1" ht="18.5">
      <c r="A168" s="30"/>
      <c r="B168" s="22" t="s">
        <v>199</v>
      </c>
      <c r="E168" s="151"/>
      <c r="F168" s="151"/>
      <c r="G168" s="151"/>
      <c r="H168" s="151"/>
      <c r="I168" s="151"/>
      <c r="J168" s="151"/>
      <c r="K168" s="151"/>
      <c r="L168" s="151"/>
      <c r="M168" s="151"/>
      <c r="N168" s="151"/>
      <c r="O168" s="151"/>
      <c r="P168" s="151"/>
      <c r="Q168" s="151"/>
      <c r="R168" s="151"/>
      <c r="S168" s="151"/>
      <c r="T168" s="468"/>
      <c r="V168" s="30"/>
    </row>
    <row r="169" spans="4:20" ht="14.5">
      <c r="D169" s="9"/>
      <c r="E169" s="147"/>
      <c r="F169" s="147"/>
      <c r="G169" s="148"/>
      <c r="H169" s="147"/>
      <c r="I169" s="147"/>
      <c r="J169" s="148"/>
      <c r="K169" s="147"/>
      <c r="L169" s="147"/>
      <c r="M169" s="148"/>
      <c r="N169" s="147"/>
      <c r="O169" s="147"/>
      <c r="P169" s="148"/>
      <c r="Q169" s="147"/>
      <c r="R169" s="147"/>
      <c r="S169" s="148"/>
      <c r="T169" s="465"/>
    </row>
    <row r="170" spans="1:20" ht="14.5">
      <c r="A170" s="8">
        <v>7</v>
      </c>
      <c r="B170" s="15" t="s">
        <v>200</v>
      </c>
      <c r="D170" s="9"/>
      <c r="E170" s="147"/>
      <c r="F170" s="147"/>
      <c r="G170" s="148"/>
      <c r="H170" s="147"/>
      <c r="I170" s="147"/>
      <c r="J170" s="148"/>
      <c r="K170" s="147"/>
      <c r="L170" s="147"/>
      <c r="M170" s="148"/>
      <c r="N170" s="472"/>
      <c r="O170" s="472"/>
      <c r="P170" s="474"/>
      <c r="Q170" s="472"/>
      <c r="R170" s="472"/>
      <c r="S170" s="474"/>
      <c r="T170" s="499"/>
    </row>
    <row r="171" spans="1:22" ht="14.5">
      <c r="A171" s="419">
        <v>7.10</v>
      </c>
      <c r="B171" s="420" t="s">
        <v>201</v>
      </c>
      <c r="C171" s="6"/>
      <c r="D171" s="421"/>
      <c r="E171" s="4"/>
      <c r="F171" s="4" t="s">
        <v>202</v>
      </c>
      <c r="G171" s="421"/>
      <c r="H171" s="6"/>
      <c r="I171" s="425">
        <v>13871</v>
      </c>
      <c r="J171" s="421"/>
      <c r="K171" s="4"/>
      <c r="L171" s="479">
        <v>14592</v>
      </c>
      <c r="M171" s="421"/>
      <c r="N171" s="595"/>
      <c r="O171" s="479">
        <v>15097</v>
      </c>
      <c r="P171" s="6"/>
      <c r="Q171" s="644"/>
      <c r="R171" s="631" t="s">
        <v>25</v>
      </c>
      <c r="S171" s="632"/>
      <c r="T171" s="633" t="s">
        <v>25</v>
      </c>
      <c r="U171" s="6"/>
      <c r="V171" s="597" t="s">
        <v>203</v>
      </c>
    </row>
    <row r="172" spans="1:22" s="3" customFormat="1" ht="14.5">
      <c r="A172" s="378">
        <v>7.20</v>
      </c>
      <c r="B172" s="360" t="s">
        <v>204</v>
      </c>
      <c r="D172" s="379"/>
      <c r="E172" s="2"/>
      <c r="F172" s="2" t="s">
        <v>202</v>
      </c>
      <c r="G172" s="379"/>
      <c r="I172" s="598">
        <v>0.22</v>
      </c>
      <c r="J172" s="379"/>
      <c r="K172" s="2"/>
      <c r="L172" s="599">
        <v>0.23</v>
      </c>
      <c r="M172" s="379"/>
      <c r="N172" s="600"/>
      <c r="O172" s="601">
        <v>0.23</v>
      </c>
      <c r="P172" s="6"/>
      <c r="Q172" s="644"/>
      <c r="R172" s="631" t="s">
        <v>25</v>
      </c>
      <c r="S172" s="632"/>
      <c r="T172" s="633" t="s">
        <v>25</v>
      </c>
      <c r="V172" t="s">
        <v>205</v>
      </c>
    </row>
    <row r="173" spans="1:22" s="3" customFormat="1" ht="14.5" customHeight="1">
      <c r="A173" s="378">
        <v>7.30</v>
      </c>
      <c r="B173" s="360" t="s">
        <v>206</v>
      </c>
      <c r="D173" s="379"/>
      <c r="E173" s="2"/>
      <c r="F173" s="2" t="s">
        <v>202</v>
      </c>
      <c r="G173" s="379"/>
      <c r="I173" s="598">
        <v>0.50</v>
      </c>
      <c r="J173" s="379"/>
      <c r="K173" s="2"/>
      <c r="L173" s="599">
        <v>0.54</v>
      </c>
      <c r="M173" s="379"/>
      <c r="N173" s="600"/>
      <c r="O173" s="601">
        <v>0.55</v>
      </c>
      <c r="P173" s="6"/>
      <c r="Q173" s="644"/>
      <c r="R173" s="631" t="s">
        <v>25</v>
      </c>
      <c r="S173" s="632"/>
      <c r="T173" s="633" t="s">
        <v>25</v>
      </c>
      <c r="V173" t="s">
        <v>205</v>
      </c>
    </row>
    <row r="174" spans="1:22" s="3" customFormat="1" ht="14.5">
      <c r="A174" s="378">
        <v>7.40</v>
      </c>
      <c r="B174" s="360" t="s">
        <v>207</v>
      </c>
      <c r="D174" s="379"/>
      <c r="E174" s="2"/>
      <c r="F174" s="2">
        <v>11</v>
      </c>
      <c r="G174" s="379"/>
      <c r="I174" s="3">
        <v>12</v>
      </c>
      <c r="J174" s="379"/>
      <c r="K174" s="2"/>
      <c r="L174" s="2">
        <v>11</v>
      </c>
      <c r="M174" s="379"/>
      <c r="N174" s="602"/>
      <c r="O174" s="4">
        <v>10</v>
      </c>
      <c r="P174" s="6"/>
      <c r="Q174" s="644"/>
      <c r="R174" s="631" t="s">
        <v>25</v>
      </c>
      <c r="S174" s="632"/>
      <c r="T174" s="633" t="s">
        <v>25</v>
      </c>
      <c r="V174" s="597" t="s">
        <v>208</v>
      </c>
    </row>
    <row r="175" spans="1:22" s="3" customFormat="1" ht="14.5">
      <c r="A175" s="378">
        <v>7.50</v>
      </c>
      <c r="B175" s="360" t="s">
        <v>209</v>
      </c>
      <c r="D175" s="379"/>
      <c r="E175" s="2"/>
      <c r="F175" s="599">
        <v>0.18</v>
      </c>
      <c r="G175" s="379"/>
      <c r="I175" s="598">
        <v>0.33</v>
      </c>
      <c r="J175" s="379"/>
      <c r="K175" s="2"/>
      <c r="L175" s="599">
        <v>0.364</v>
      </c>
      <c r="M175" s="379"/>
      <c r="N175" s="603"/>
      <c r="O175" s="601">
        <v>0.40</v>
      </c>
      <c r="P175" s="6"/>
      <c r="Q175" s="645"/>
      <c r="R175" s="631" t="s">
        <v>25</v>
      </c>
      <c r="S175" s="632"/>
      <c r="T175" s="633" t="s">
        <v>25</v>
      </c>
      <c r="V175" s="597" t="s">
        <v>208</v>
      </c>
    </row>
    <row r="176" spans="1:22" s="3" customFormat="1" ht="14.5">
      <c r="A176" s="378">
        <v>7.60</v>
      </c>
      <c r="B176" s="360" t="s">
        <v>210</v>
      </c>
      <c r="D176" s="379"/>
      <c r="E176" s="713"/>
      <c r="F176" s="714"/>
      <c r="G176" s="379"/>
      <c r="I176" s="598">
        <v>0.33</v>
      </c>
      <c r="J176" s="379"/>
      <c r="K176" s="2"/>
      <c r="L176" s="599">
        <v>0.364</v>
      </c>
      <c r="M176" s="376"/>
      <c r="N176" s="604"/>
      <c r="O176" s="601">
        <v>0.30</v>
      </c>
      <c r="P176" s="6"/>
      <c r="Q176" s="645"/>
      <c r="R176" s="631" t="s">
        <v>25</v>
      </c>
      <c r="S176" s="632"/>
      <c r="T176" s="633" t="s">
        <v>25</v>
      </c>
      <c r="V176" s="597" t="s">
        <v>208</v>
      </c>
    </row>
    <row r="177" spans="1:22" s="3" customFormat="1" ht="14.5">
      <c r="A177" s="378">
        <v>7.70</v>
      </c>
      <c r="B177" s="360" t="s">
        <v>211</v>
      </c>
      <c r="D177" s="379"/>
      <c r="E177" s="713"/>
      <c r="F177" s="714"/>
      <c r="G177" s="379"/>
      <c r="H177" s="715"/>
      <c r="I177" s="710"/>
      <c r="J177" s="379"/>
      <c r="K177" s="713"/>
      <c r="L177" s="714"/>
      <c r="M177" s="381"/>
      <c r="N177" s="478"/>
      <c r="O177" s="605"/>
      <c r="P177" s="487"/>
      <c r="Q177" s="634"/>
      <c r="R177" s="634"/>
      <c r="S177" s="635"/>
      <c r="T177" s="636"/>
      <c r="V177" s="378"/>
    </row>
    <row r="178" spans="1:22" s="3" customFormat="1" ht="14.5">
      <c r="A178" s="378" t="s">
        <v>212</v>
      </c>
      <c r="B178" s="361" t="s">
        <v>213</v>
      </c>
      <c r="D178" s="379"/>
      <c r="E178" s="2"/>
      <c r="F178" s="2">
        <v>3.46</v>
      </c>
      <c r="G178" s="379"/>
      <c r="I178" s="3">
        <v>1.22</v>
      </c>
      <c r="J178" s="379"/>
      <c r="K178" s="2"/>
      <c r="L178" s="2">
        <v>1</v>
      </c>
      <c r="M178" s="381"/>
      <c r="N178" s="2"/>
      <c r="O178" s="606">
        <v>1.25</v>
      </c>
      <c r="P178" s="487"/>
      <c r="Q178" s="634"/>
      <c r="R178" s="634" t="s">
        <v>25</v>
      </c>
      <c r="S178" s="635"/>
      <c r="T178" s="636" t="s">
        <v>25</v>
      </c>
      <c r="V178" s="624" t="s">
        <v>214</v>
      </c>
    </row>
    <row r="179" spans="1:22" s="3" customFormat="1" ht="14.5">
      <c r="A179" s="378" t="s">
        <v>212</v>
      </c>
      <c r="B179" s="361" t="s">
        <v>215</v>
      </c>
      <c r="D179" s="379"/>
      <c r="E179" s="2"/>
      <c r="F179" s="2">
        <v>4.94</v>
      </c>
      <c r="G179" s="379"/>
      <c r="I179" s="3">
        <v>0.80</v>
      </c>
      <c r="J179" s="379"/>
      <c r="K179" s="2"/>
      <c r="L179" s="2">
        <v>1.24</v>
      </c>
      <c r="M179" s="381"/>
      <c r="N179" s="478"/>
      <c r="O179" s="606">
        <v>0.85</v>
      </c>
      <c r="P179" s="487"/>
      <c r="Q179" s="634"/>
      <c r="R179" s="634" t="s">
        <v>25</v>
      </c>
      <c r="S179" s="635"/>
      <c r="T179" s="637" t="s">
        <v>25</v>
      </c>
      <c r="V179" s="624" t="s">
        <v>216</v>
      </c>
    </row>
    <row r="180" spans="1:22" s="3" customFormat="1" ht="14.5">
      <c r="A180" s="378" t="s">
        <v>217</v>
      </c>
      <c r="B180" s="361" t="s">
        <v>218</v>
      </c>
      <c r="D180" s="379"/>
      <c r="E180" s="2"/>
      <c r="F180" s="2" t="s">
        <v>219</v>
      </c>
      <c r="G180" s="379"/>
      <c r="I180" s="3">
        <v>0.88</v>
      </c>
      <c r="J180" s="379"/>
      <c r="K180" s="2"/>
      <c r="L180" s="2">
        <v>0.62</v>
      </c>
      <c r="M180" s="381"/>
      <c r="N180" s="478"/>
      <c r="O180" s="480">
        <v>0.68</v>
      </c>
      <c r="P180" s="487"/>
      <c r="Q180" s="634"/>
      <c r="R180" s="634" t="s">
        <v>25</v>
      </c>
      <c r="S180" s="635"/>
      <c r="T180" s="637" t="s">
        <v>25</v>
      </c>
      <c r="V180" s="378"/>
    </row>
    <row r="181" spans="1:22" s="3" customFormat="1" ht="14.5">
      <c r="A181" s="378" t="s">
        <v>217</v>
      </c>
      <c r="B181" s="361" t="s">
        <v>220</v>
      </c>
      <c r="D181" s="379"/>
      <c r="E181" s="2"/>
      <c r="F181" s="2" t="s">
        <v>219</v>
      </c>
      <c r="G181" s="379"/>
      <c r="I181" s="3">
        <v>0.27</v>
      </c>
      <c r="J181" s="379"/>
      <c r="K181" s="2"/>
      <c r="L181" s="2">
        <v>0.83</v>
      </c>
      <c r="M181" s="381"/>
      <c r="N181" s="478"/>
      <c r="O181" s="606">
        <v>0.39</v>
      </c>
      <c r="P181" s="487"/>
      <c r="Q181" s="634"/>
      <c r="R181" s="634" t="s">
        <v>25</v>
      </c>
      <c r="S181" s="635"/>
      <c r="T181" s="637" t="s">
        <v>25</v>
      </c>
      <c r="V181" s="378"/>
    </row>
    <row r="182" spans="1:22" s="3" customFormat="1" ht="14.5">
      <c r="A182" s="378" t="s">
        <v>221</v>
      </c>
      <c r="B182" s="361" t="s">
        <v>222</v>
      </c>
      <c r="D182" s="379"/>
      <c r="E182" s="2"/>
      <c r="F182" s="2" t="s">
        <v>219</v>
      </c>
      <c r="G182" s="379"/>
      <c r="I182" s="3">
        <v>0.92</v>
      </c>
      <c r="J182" s="379"/>
      <c r="K182" s="2"/>
      <c r="L182" s="2">
        <v>0.67</v>
      </c>
      <c r="M182" s="381"/>
      <c r="N182" s="478"/>
      <c r="O182" s="480">
        <v>0.77</v>
      </c>
      <c r="P182" s="487"/>
      <c r="Q182" s="634"/>
      <c r="R182" s="634" t="s">
        <v>25</v>
      </c>
      <c r="S182" s="635"/>
      <c r="T182" s="637" t="s">
        <v>25</v>
      </c>
      <c r="V182" s="378"/>
    </row>
    <row r="183" spans="1:22" s="3" customFormat="1" ht="14.5">
      <c r="A183" s="378" t="s">
        <v>221</v>
      </c>
      <c r="B183" s="361" t="s">
        <v>223</v>
      </c>
      <c r="D183" s="379"/>
      <c r="E183" s="2"/>
      <c r="F183" s="2" t="s">
        <v>219</v>
      </c>
      <c r="G183" s="379"/>
      <c r="I183" s="3">
        <v>0.27</v>
      </c>
      <c r="J183" s="379"/>
      <c r="K183" s="2"/>
      <c r="L183" s="2">
        <v>0.99</v>
      </c>
      <c r="M183" s="381"/>
      <c r="N183" s="478"/>
      <c r="O183" s="606">
        <v>0.54</v>
      </c>
      <c r="P183" s="487"/>
      <c r="Q183" s="634"/>
      <c r="R183" s="634" t="s">
        <v>25</v>
      </c>
      <c r="S183" s="635"/>
      <c r="T183" s="637" t="s">
        <v>25</v>
      </c>
      <c r="V183" s="378"/>
    </row>
    <row r="184" spans="1:22" s="3" customFormat="1" ht="14.5">
      <c r="A184" s="378" t="s">
        <v>224</v>
      </c>
      <c r="B184" s="361" t="s">
        <v>225</v>
      </c>
      <c r="D184" s="379"/>
      <c r="E184" s="2"/>
      <c r="F184" s="2">
        <v>0</v>
      </c>
      <c r="G184" s="379"/>
      <c r="I184" s="3">
        <v>0</v>
      </c>
      <c r="J184" s="379"/>
      <c r="K184" s="2"/>
      <c r="L184" s="2">
        <v>0</v>
      </c>
      <c r="M184" s="381"/>
      <c r="N184" s="478"/>
      <c r="O184" s="478">
        <v>0</v>
      </c>
      <c r="P184" s="487"/>
      <c r="Q184" s="634"/>
      <c r="R184" s="634" t="s">
        <v>25</v>
      </c>
      <c r="S184" s="635"/>
      <c r="T184" s="637" t="s">
        <v>25</v>
      </c>
      <c r="V184" s="378"/>
    </row>
    <row r="185" spans="1:22" s="3" customFormat="1" ht="14.5">
      <c r="A185" s="378" t="s">
        <v>224</v>
      </c>
      <c r="B185" s="361" t="s">
        <v>226</v>
      </c>
      <c r="D185" s="379"/>
      <c r="E185" s="2"/>
      <c r="F185" s="2">
        <v>0</v>
      </c>
      <c r="G185" s="379"/>
      <c r="I185" s="3">
        <v>0</v>
      </c>
      <c r="J185" s="379"/>
      <c r="K185" s="2"/>
      <c r="L185" s="2">
        <v>0</v>
      </c>
      <c r="M185" s="381"/>
      <c r="N185" s="478"/>
      <c r="O185" s="478">
        <v>0</v>
      </c>
      <c r="P185" s="487"/>
      <c r="Q185" s="634"/>
      <c r="R185" s="634" t="s">
        <v>25</v>
      </c>
      <c r="S185" s="635"/>
      <c r="T185" s="637" t="s">
        <v>25</v>
      </c>
      <c r="V185" s="378"/>
    </row>
    <row r="186" spans="1:22" s="3" customFormat="1" ht="14.5">
      <c r="A186" s="378"/>
      <c r="B186" s="360"/>
      <c r="D186" s="379"/>
      <c r="E186" s="380"/>
      <c r="F186" s="380"/>
      <c r="G186" s="381"/>
      <c r="H186" s="380"/>
      <c r="I186" s="380"/>
      <c r="J186" s="381"/>
      <c r="K186" s="380"/>
      <c r="L186" s="380"/>
      <c r="M186" s="381"/>
      <c r="N186" s="478"/>
      <c r="O186" s="478"/>
      <c r="P186" s="487"/>
      <c r="Q186" s="634"/>
      <c r="R186" s="634"/>
      <c r="S186" s="635"/>
      <c r="T186" s="636"/>
      <c r="V186" s="378"/>
    </row>
    <row r="187" spans="1:22" s="3" customFormat="1" ht="14.5">
      <c r="A187" s="373">
        <v>8</v>
      </c>
      <c r="B187" s="375" t="s">
        <v>227</v>
      </c>
      <c r="D187" s="379"/>
      <c r="E187" s="715"/>
      <c r="F187" s="710"/>
      <c r="G187" s="379"/>
      <c r="H187" s="715"/>
      <c r="I187" s="710"/>
      <c r="J187" s="379"/>
      <c r="K187" s="715"/>
      <c r="L187" s="710"/>
      <c r="M187" s="379"/>
      <c r="N187" s="711"/>
      <c r="O187" s="712"/>
      <c r="P187" s="4"/>
      <c r="Q187" s="708"/>
      <c r="R187" s="709"/>
      <c r="S187" s="638"/>
      <c r="T187" s="639"/>
      <c r="U187" s="710"/>
      <c r="V187" s="710"/>
    </row>
    <row r="188" spans="1:22" s="3" customFormat="1" ht="14.5">
      <c r="A188" s="378">
        <v>8.10</v>
      </c>
      <c r="B188" s="360" t="s">
        <v>228</v>
      </c>
      <c r="D188" s="379"/>
      <c r="E188" s="2"/>
      <c r="F188" s="2">
        <v>796</v>
      </c>
      <c r="G188" s="379"/>
      <c r="I188" s="3">
        <v>406</v>
      </c>
      <c r="J188" s="379"/>
      <c r="K188" s="2"/>
      <c r="L188" s="2">
        <v>645</v>
      </c>
      <c r="M188" s="379"/>
      <c r="N188" s="596"/>
      <c r="O188" s="446">
        <v>684</v>
      </c>
      <c r="P188" s="4"/>
      <c r="Q188" s="640"/>
      <c r="R188" s="629" t="s">
        <v>25</v>
      </c>
      <c r="S188" s="641"/>
      <c r="T188" s="642" t="s">
        <v>25</v>
      </c>
      <c r="V188" s="419" t="s">
        <v>229</v>
      </c>
    </row>
    <row r="189" spans="1:20" s="3" customFormat="1" ht="14.65" customHeight="1">
      <c r="A189" s="378">
        <v>8.2</v>
      </c>
      <c r="B189" s="360" t="s">
        <v>230</v>
      </c>
      <c r="D189" s="379"/>
      <c r="E189" s="2"/>
      <c r="F189" s="496">
        <v>87792</v>
      </c>
      <c r="G189" s="379"/>
      <c r="I189" s="607">
        <v>93401</v>
      </c>
      <c r="J189" s="379"/>
      <c r="K189" s="2"/>
      <c r="L189" s="496">
        <v>102564</v>
      </c>
      <c r="M189" s="379"/>
      <c r="N189" s="608"/>
      <c r="O189" s="7">
        <v>84265</v>
      </c>
      <c r="P189" s="4"/>
      <c r="Q189" s="640"/>
      <c r="R189" s="629" t="s">
        <v>25</v>
      </c>
      <c r="S189" s="643"/>
      <c r="T189" s="642" t="s">
        <v>25</v>
      </c>
    </row>
    <row r="190" spans="1:22" s="3" customFormat="1" ht="14.5">
      <c r="A190" s="378">
        <v>8.3</v>
      </c>
      <c r="B190" s="360" t="s">
        <v>231</v>
      </c>
      <c r="D190" s="379"/>
      <c r="E190" s="2"/>
      <c r="F190" s="2">
        <v>0</v>
      </c>
      <c r="G190" s="379"/>
      <c r="I190" s="3">
        <v>0</v>
      </c>
      <c r="J190" s="379"/>
      <c r="K190" s="2"/>
      <c r="L190" s="2">
        <v>0</v>
      </c>
      <c r="M190" s="379"/>
      <c r="N190" s="596"/>
      <c r="O190" s="446">
        <v>0</v>
      </c>
      <c r="P190" s="4"/>
      <c r="Q190" s="640"/>
      <c r="R190" s="629" t="s">
        <v>25</v>
      </c>
      <c r="S190" s="643"/>
      <c r="T190" s="642" t="s">
        <v>25</v>
      </c>
      <c r="U190" s="4"/>
      <c r="V190" s="419" t="s">
        <v>232</v>
      </c>
    </row>
    <row r="191" spans="1:22" s="3" customFormat="1" ht="14.5">
      <c r="A191" s="378">
        <v>8.40</v>
      </c>
      <c r="B191" s="360" t="s">
        <v>233</v>
      </c>
      <c r="D191" s="379"/>
      <c r="E191" s="2"/>
      <c r="F191" s="2">
        <v>0.01</v>
      </c>
      <c r="G191" s="379"/>
      <c r="I191" s="3">
        <v>0</v>
      </c>
      <c r="J191" s="379"/>
      <c r="K191" s="2"/>
      <c r="L191" s="2">
        <v>0.02</v>
      </c>
      <c r="M191" s="379"/>
      <c r="N191" s="596"/>
      <c r="O191" s="446">
        <v>0.01</v>
      </c>
      <c r="P191" s="4"/>
      <c r="Q191" s="640"/>
      <c r="R191" s="629" t="s">
        <v>25</v>
      </c>
      <c r="S191" s="643"/>
      <c r="T191" s="642" t="s">
        <v>25</v>
      </c>
      <c r="U191" s="4"/>
      <c r="V191" s="609" t="s">
        <v>234</v>
      </c>
    </row>
    <row r="192" spans="4:20" ht="14.5">
      <c r="D192" s="9"/>
      <c r="E192" s="478"/>
      <c r="F192" s="478"/>
      <c r="G192" s="148"/>
      <c r="H192" s="147"/>
      <c r="I192" s="147"/>
      <c r="J192" s="148"/>
      <c r="K192" s="478"/>
      <c r="L192" s="478"/>
      <c r="M192" s="148"/>
      <c r="N192" s="478"/>
      <c r="O192" s="478"/>
      <c r="P192" s="487"/>
      <c r="Q192" s="478"/>
      <c r="R192" s="478"/>
      <c r="S192" s="487"/>
      <c r="T192" s="498"/>
    </row>
    <row r="193" spans="1:22" ht="14.5">
      <c r="A193" s="427">
        <v>9</v>
      </c>
      <c r="B193" s="428" t="s">
        <v>235</v>
      </c>
      <c r="C193" s="6"/>
      <c r="D193" s="421"/>
      <c r="E193" s="711"/>
      <c r="F193" s="712"/>
      <c r="G193" s="421"/>
      <c r="H193" s="716"/>
      <c r="I193" s="707"/>
      <c r="J193" s="421"/>
      <c r="K193" s="711"/>
      <c r="L193" s="712"/>
      <c r="M193" s="421"/>
      <c r="N193" s="711"/>
      <c r="O193" s="712"/>
      <c r="P193" s="483"/>
      <c r="Q193" s="711"/>
      <c r="R193" s="712"/>
      <c r="S193" s="483"/>
      <c r="T193" s="481"/>
      <c r="U193" s="707"/>
      <c r="V193" s="707"/>
    </row>
    <row r="194" spans="1:22" ht="43.5">
      <c r="A194" s="451">
        <v>9.10</v>
      </c>
      <c r="B194" s="451" t="s">
        <v>236</v>
      </c>
      <c r="C194" s="591"/>
      <c r="D194" s="421"/>
      <c r="E194" s="4"/>
      <c r="F194" s="7">
        <v>8346</v>
      </c>
      <c r="G194" s="590"/>
      <c r="H194" s="446"/>
      <c r="I194" s="7">
        <v>14130</v>
      </c>
      <c r="J194" s="590"/>
      <c r="K194" s="446"/>
      <c r="L194" s="7">
        <v>18862.51</v>
      </c>
      <c r="M194" s="590"/>
      <c r="N194" s="587"/>
      <c r="O194" s="7">
        <v>49901</v>
      </c>
      <c r="P194" s="620"/>
      <c r="Q194" s="621"/>
      <c r="R194" s="7">
        <v>37497</v>
      </c>
      <c r="S194" s="622"/>
      <c r="T194" s="623">
        <v>15500</v>
      </c>
      <c r="U194" s="610"/>
      <c r="V194" s="433" t="s">
        <v>237</v>
      </c>
    </row>
    <row r="195" spans="1:22" ht="14.5">
      <c r="A195" s="451">
        <v>9.10</v>
      </c>
      <c r="B195" s="451" t="s">
        <v>238</v>
      </c>
      <c r="C195" s="591"/>
      <c r="D195" s="421"/>
      <c r="E195" s="4"/>
      <c r="F195" s="446">
        <v>81</v>
      </c>
      <c r="G195" s="590"/>
      <c r="H195" s="446"/>
      <c r="I195" s="446">
        <v>4</v>
      </c>
      <c r="J195" s="590"/>
      <c r="K195" s="446"/>
      <c r="L195" s="446">
        <v>5</v>
      </c>
      <c r="M195" s="590"/>
      <c r="N195" s="611"/>
      <c r="O195" s="446">
        <v>5</v>
      </c>
      <c r="P195" s="590"/>
      <c r="Q195" s="447"/>
      <c r="R195" s="612">
        <v>2</v>
      </c>
      <c r="S195" s="590"/>
      <c r="T195" s="594">
        <v>5</v>
      </c>
      <c r="U195" s="707" t="s">
        <v>239</v>
      </c>
      <c r="V195" s="707"/>
    </row>
    <row r="196" spans="1:22" ht="14.5" customHeight="1">
      <c r="A196" s="451">
        <v>9.2</v>
      </c>
      <c r="B196" s="451" t="s">
        <v>240</v>
      </c>
      <c r="C196" s="591"/>
      <c r="D196" s="421"/>
      <c r="E196" s="4"/>
      <c r="F196" s="446" t="s">
        <v>25</v>
      </c>
      <c r="G196" s="590"/>
      <c r="H196" s="446"/>
      <c r="I196" s="446" t="s">
        <v>25</v>
      </c>
      <c r="J196" s="590"/>
      <c r="K196" s="446"/>
      <c r="L196" s="446" t="s">
        <v>25</v>
      </c>
      <c r="M196" s="590"/>
      <c r="N196" s="611"/>
      <c r="O196" s="446" t="s">
        <v>25</v>
      </c>
      <c r="P196" s="613"/>
      <c r="Q196" s="446"/>
      <c r="R196" s="614" t="s">
        <v>25</v>
      </c>
      <c r="S196" s="590"/>
      <c r="T196" s="594" t="s">
        <v>25</v>
      </c>
      <c r="U196" s="4"/>
      <c r="V196" s="6"/>
    </row>
    <row r="197" spans="1:22" s="19" customFormat="1" ht="14.5">
      <c r="A197" s="31"/>
      <c r="B197" s="21"/>
      <c r="D197" s="20"/>
      <c r="E197" s="149"/>
      <c r="F197" s="149"/>
      <c r="G197" s="150"/>
      <c r="H197" s="149"/>
      <c r="I197" s="149"/>
      <c r="J197" s="150"/>
      <c r="K197" s="149"/>
      <c r="L197" s="149"/>
      <c r="M197" s="150"/>
      <c r="N197" s="149"/>
      <c r="O197" s="149"/>
      <c r="P197" s="150"/>
      <c r="Q197" s="149"/>
      <c r="R197" s="149"/>
      <c r="S197" s="150"/>
      <c r="T197" s="467"/>
      <c r="V197" s="31"/>
    </row>
    <row r="198" spans="2:22" ht="14.5">
      <c r="B198" s="17"/>
      <c r="C198" s="17"/>
      <c r="D198" s="17"/>
      <c r="E198" s="152"/>
      <c r="F198" s="152"/>
      <c r="G198" s="152"/>
      <c r="H198" s="152"/>
      <c r="I198" s="152"/>
      <c r="J198" s="152"/>
      <c r="K198" s="152"/>
      <c r="L198" s="152"/>
      <c r="M198" s="152"/>
      <c r="N198" s="152"/>
      <c r="O198" s="152"/>
      <c r="P198" s="152"/>
      <c r="Q198" s="152"/>
      <c r="R198" s="152"/>
      <c r="S198" s="152"/>
      <c r="T198" s="469"/>
      <c r="U198" s="17"/>
      <c r="V198" s="17"/>
    </row>
    <row r="199" spans="1:22" s="23" customFormat="1" ht="18.5">
      <c r="A199" s="30"/>
      <c r="B199" s="22" t="s">
        <v>241</v>
      </c>
      <c r="E199" s="151"/>
      <c r="F199" s="151"/>
      <c r="G199" s="151"/>
      <c r="H199" s="151"/>
      <c r="I199" s="151"/>
      <c r="J199" s="151"/>
      <c r="K199" s="151"/>
      <c r="L199" s="151"/>
      <c r="M199" s="151"/>
      <c r="N199" s="151"/>
      <c r="O199" s="151"/>
      <c r="P199" s="151"/>
      <c r="Q199" s="151"/>
      <c r="R199" s="151"/>
      <c r="S199" s="151"/>
      <c r="T199" s="468"/>
      <c r="V199" s="30"/>
    </row>
    <row r="200" spans="4:20" ht="14.5">
      <c r="D200" s="9"/>
      <c r="E200" s="147"/>
      <c r="F200" s="147"/>
      <c r="G200" s="148"/>
      <c r="H200" s="147"/>
      <c r="I200" s="147"/>
      <c r="J200" s="148"/>
      <c r="K200" s="147"/>
      <c r="L200" s="147"/>
      <c r="M200" s="148"/>
      <c r="N200" s="147"/>
      <c r="O200" s="147"/>
      <c r="P200" s="148"/>
      <c r="Q200" s="147"/>
      <c r="R200" s="147"/>
      <c r="S200" s="148"/>
      <c r="T200" s="465"/>
    </row>
    <row r="201" spans="2:20" ht="14.5">
      <c r="B201" s="82" t="s">
        <v>242</v>
      </c>
      <c r="D201" s="9"/>
      <c r="E201" s="147"/>
      <c r="F201" s="147"/>
      <c r="G201" s="148"/>
      <c r="H201" s="147"/>
      <c r="I201" s="147"/>
      <c r="J201" s="148"/>
      <c r="K201" s="147"/>
      <c r="L201" s="147"/>
      <c r="M201" s="148"/>
      <c r="N201" s="147"/>
      <c r="O201" s="147"/>
      <c r="P201" s="148"/>
      <c r="Q201" s="147"/>
      <c r="R201" s="147"/>
      <c r="S201" s="148"/>
      <c r="T201" s="465"/>
    </row>
    <row r="202" spans="2:20" ht="14.5">
      <c r="B202" s="18"/>
      <c r="D202" s="9"/>
      <c r="E202" s="147"/>
      <c r="F202" s="147"/>
      <c r="G202" s="148"/>
      <c r="H202" s="147"/>
      <c r="I202" s="147"/>
      <c r="J202" s="148"/>
      <c r="K202" s="147"/>
      <c r="L202" s="147"/>
      <c r="M202" s="148"/>
      <c r="N202" s="147"/>
      <c r="O202" s="147"/>
      <c r="P202" s="148"/>
      <c r="Q202" s="147"/>
      <c r="R202" s="147"/>
      <c r="S202" s="148"/>
      <c r="T202" s="465"/>
    </row>
    <row r="203" spans="1:22" s="19" customFormat="1" ht="14.5">
      <c r="A203" s="31"/>
      <c r="B203" s="80"/>
      <c r="D203" s="20"/>
      <c r="E203" s="149"/>
      <c r="F203" s="149"/>
      <c r="G203" s="150"/>
      <c r="H203" s="149"/>
      <c r="I203" s="149"/>
      <c r="J203" s="150"/>
      <c r="K203" s="149"/>
      <c r="L203" s="149"/>
      <c r="M203" s="150"/>
      <c r="N203" s="149"/>
      <c r="O203" s="149"/>
      <c r="P203" s="150"/>
      <c r="Q203" s="149"/>
      <c r="R203" s="149"/>
      <c r="S203" s="150"/>
      <c r="T203" s="467"/>
      <c r="V203" s="31"/>
    </row>
    <row r="205" spans="2:2" ht="14.5">
      <c r="B205" s="177" t="s">
        <v>243</v>
      </c>
    </row>
  </sheetData>
  <mergeCells count="49">
    <mergeCell ref="B79:C79"/>
    <mergeCell ref="E81:F81"/>
    <mergeCell ref="H81:I81"/>
    <mergeCell ref="K81:L81"/>
    <mergeCell ref="N80:O80"/>
    <mergeCell ref="B1:V1"/>
    <mergeCell ref="K78:M78"/>
    <mergeCell ref="U20:V20"/>
    <mergeCell ref="U22:V22"/>
    <mergeCell ref="U30:V30"/>
    <mergeCell ref="E33:F33"/>
    <mergeCell ref="H33:I33"/>
    <mergeCell ref="K33:L33"/>
    <mergeCell ref="N33:O33"/>
    <mergeCell ref="Q33:R33"/>
    <mergeCell ref="U33:V33"/>
    <mergeCell ref="U34:V34"/>
    <mergeCell ref="B13:C13"/>
    <mergeCell ref="U36:V36"/>
    <mergeCell ref="U37:V37"/>
    <mergeCell ref="U45:V45"/>
    <mergeCell ref="E176:F176"/>
    <mergeCell ref="N74:O74"/>
    <mergeCell ref="Q74:R74"/>
    <mergeCell ref="U82:V82"/>
    <mergeCell ref="U83:V83"/>
    <mergeCell ref="F122:R122"/>
    <mergeCell ref="U74:V74"/>
    <mergeCell ref="Q81:R81"/>
    <mergeCell ref="U81:V81"/>
    <mergeCell ref="E74:F74"/>
    <mergeCell ref="H74:I74"/>
    <mergeCell ref="K74:L74"/>
    <mergeCell ref="E193:F193"/>
    <mergeCell ref="H193:I193"/>
    <mergeCell ref="K193:L193"/>
    <mergeCell ref="N193:O193"/>
    <mergeCell ref="N187:O187"/>
    <mergeCell ref="E177:F177"/>
    <mergeCell ref="H177:I177"/>
    <mergeCell ref="K177:L177"/>
    <mergeCell ref="E187:F187"/>
    <mergeCell ref="H187:I187"/>
    <mergeCell ref="K187:L187"/>
    <mergeCell ref="U195:V195"/>
    <mergeCell ref="Q187:R187"/>
    <mergeCell ref="U187:V187"/>
    <mergeCell ref="Q193:R193"/>
    <mergeCell ref="U193:V193"/>
  </mergeCells>
  <dataValidations count="1">
    <dataValidation type="list" allowBlank="1" showInputMessage="1" showErrorMessage="1" sqref="F122">
      <formula1>list_GenerationBasis</formula1>
    </dataValidation>
  </dataValidations>
  <hyperlinks>
    <hyperlink ref="V28" r:id="rId1" display="On March 1, 2023 - Con Edison completed the sale of Clean Energy Business. Not disclosed - 2024 10-K see Note W and X "/>
    <hyperlink ref="V42" r:id="rId2" display="Clean Energy Businesses -  2024 10-K pg. 30"/>
    <hyperlink ref="V75" r:id="rId3" display="Reflects Con Edison Inc. as reported in the company's 2024 Annual Report (2024 10-K pg. 30-31) ."/>
    <hyperlink ref="V171" r:id="rId4" display="Number of employees for CEI from 2024 10-K pg. 44"/>
    <hyperlink ref="V29" r:id="rId5" display="On March 1, 2023 - Con Edison completed the sale of Clean Energy Business. Not disclosed - 2024 10-K see Note W and X "/>
    <hyperlink ref="V43" r:id="rId6" display="Clean Energy Businesses -  2024 10-K pg. 30"/>
    <hyperlink ref="V178" r:id="rId7" display="2024 Sustainability Report - page 86"/>
    <hyperlink ref="V179" r:id="rId8" display="2024 Sustainability Report - page 87"/>
    <hyperlink ref="V174" r:id="rId9" display="2025 Proxy Statement"/>
    <hyperlink ref="V175:V176" r:id="rId10" display="2025 Proxy Statement"/>
  </hyperlinks>
  <pageMargins left="0.7" right="0.7" top="0.75" bottom="0.75" header="0.3" footer="0.3"/>
  <pageSetup fitToHeight="0" orientation="landscape" paperSize="17" scale="58" r:id="rId12"/>
  <headerFooter>
    <oddFooter>&amp;L© 2018 Edison Electric Institute.  All rights reserved.  &amp;R&amp;P</oddFooter>
  </headerFooter>
  <rowBreaks count="2" manualBreakCount="2">
    <brk id="85" max="21" man="1"/>
    <brk id="167" max="21" man="1"/>
  </rowBreaks>
  <ignoredErrors>
    <ignoredError sqref="A146 A147 A148 A162:A167 A159:A160 A156:A158 A150:A151 A152:A154 A149 A155" numberStoredAsText="1"/>
  </ignoredErrors>
  <drawing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113"/>
  <sheetViews>
    <sheetView showGridLines="0" zoomScale="85" zoomScaleNormal="85" workbookViewId="0" topLeftCell="B1">
      <pane ySplit="5" topLeftCell="A108" activePane="bottomLeft" state="frozen"/>
      <selection pane="topLeft" activeCell="B1" sqref="B1"/>
      <selection pane="bottomLeft" activeCell="F108" sqref="F108"/>
    </sheetView>
  </sheetViews>
  <sheetFormatPr defaultColWidth="9.27428571428571" defaultRowHeight="14.5"/>
  <cols>
    <col min="1" max="1" width="3.57142857142857" style="124" customWidth="1"/>
    <col min="2" max="2" width="8.28571428571429" style="123" bestFit="1" customWidth="1"/>
    <col min="3" max="3" width="77.7142857142857" customWidth="1"/>
    <col min="4" max="5" width="2.28571428571429" customWidth="1"/>
    <col min="6" max="6" width="100.714285714286" style="125" customWidth="1"/>
    <col min="7" max="8" width="2.28571428571429" style="32" customWidth="1"/>
    <col min="9" max="9" width="27.7142857142857" style="125" customWidth="1"/>
    <col min="10" max="11" width="2.28571428571429" style="43" customWidth="1"/>
    <col min="12" max="12" width="13" style="125" customWidth="1"/>
    <col min="13" max="14" width="2.28571428571429" style="43" customWidth="1"/>
    <col min="15" max="15" width="53.7142857142857" style="125" customWidth="1"/>
    <col min="16" max="16" width="2.28571428571429" style="33" customWidth="1"/>
    <col min="17" max="17" width="2.28571428571429" customWidth="1"/>
  </cols>
  <sheetData>
    <row r="1" spans="3:16" ht="28.5">
      <c r="C1" s="726" t="s">
        <v>244</v>
      </c>
      <c r="D1" s="726"/>
      <c r="E1" s="726"/>
      <c r="F1" s="726"/>
      <c r="G1" s="726"/>
      <c r="H1" s="726"/>
      <c r="I1" s="726"/>
      <c r="J1" s="726"/>
      <c r="K1" s="726"/>
      <c r="L1" s="726"/>
      <c r="M1" s="726"/>
      <c r="N1" s="726"/>
      <c r="O1" s="726"/>
      <c r="P1" s="726"/>
    </row>
    <row r="3" spans="2:16" s="11" customFormat="1" ht="6" customHeight="1">
      <c r="B3" s="76"/>
      <c r="D3" s="12"/>
      <c r="F3" s="34"/>
      <c r="G3" s="39"/>
      <c r="H3" s="34"/>
      <c r="I3" s="34"/>
      <c r="J3" s="48"/>
      <c r="K3" s="44"/>
      <c r="L3" s="34"/>
      <c r="M3" s="48"/>
      <c r="N3" s="44"/>
      <c r="O3" s="34"/>
      <c r="P3" s="49"/>
    </row>
    <row r="4" spans="2:16" s="24" customFormat="1" ht="36.75" customHeight="1">
      <c r="B4" s="26" t="s">
        <v>18</v>
      </c>
      <c r="C4" s="26" t="s">
        <v>245</v>
      </c>
      <c r="D4" s="16"/>
      <c r="F4" s="35" t="s">
        <v>246</v>
      </c>
      <c r="G4" s="40"/>
      <c r="H4" s="35"/>
      <c r="I4" s="35" t="s">
        <v>247</v>
      </c>
      <c r="J4" s="40"/>
      <c r="K4" s="35"/>
      <c r="L4" s="35" t="s">
        <v>248</v>
      </c>
      <c r="M4" s="40"/>
      <c r="N4" s="35"/>
      <c r="O4" s="35" t="s">
        <v>249</v>
      </c>
      <c r="P4" s="16"/>
    </row>
    <row r="5" spans="2:16" s="13" customFormat="1" ht="6" customHeight="1">
      <c r="B5" s="77"/>
      <c r="D5" s="14"/>
      <c r="F5" s="36"/>
      <c r="G5" s="41"/>
      <c r="H5" s="36"/>
      <c r="I5" s="36"/>
      <c r="J5" s="50"/>
      <c r="K5" s="45"/>
      <c r="L5" s="36"/>
      <c r="M5" s="50"/>
      <c r="N5" s="45"/>
      <c r="O5" s="36"/>
      <c r="P5" s="51"/>
    </row>
    <row r="6" spans="1:16" s="23" customFormat="1" ht="18.5">
      <c r="A6" s="127"/>
      <c r="B6" s="126"/>
      <c r="C6" s="22" t="s">
        <v>21</v>
      </c>
      <c r="F6" s="128"/>
      <c r="G6" s="37"/>
      <c r="H6" s="37"/>
      <c r="I6" s="128"/>
      <c r="J6" s="46"/>
      <c r="K6" s="46"/>
      <c r="L6" s="128"/>
      <c r="M6" s="46"/>
      <c r="N6" s="46"/>
      <c r="O6" s="128"/>
      <c r="P6" s="52"/>
    </row>
    <row r="7" spans="1:16" s="69" customFormat="1" ht="14.5">
      <c r="A7" s="130"/>
      <c r="B7" s="129"/>
      <c r="F7" s="73"/>
      <c r="G7" s="71"/>
      <c r="H7" s="71"/>
      <c r="I7" s="73"/>
      <c r="J7" s="70"/>
      <c r="K7" s="70"/>
      <c r="L7" s="73"/>
      <c r="M7" s="70"/>
      <c r="N7" s="70"/>
      <c r="O7" s="73"/>
      <c r="P7" s="72"/>
    </row>
    <row r="8" spans="1:16" s="19" customFormat="1" ht="101.5">
      <c r="A8" s="133"/>
      <c r="B8" s="131">
        <v>1</v>
      </c>
      <c r="C8" s="132" t="s">
        <v>22</v>
      </c>
      <c r="D8" s="20"/>
      <c r="F8" s="134" t="s">
        <v>250</v>
      </c>
      <c r="G8" s="42"/>
      <c r="H8" s="38"/>
      <c r="I8" s="134" t="s">
        <v>251</v>
      </c>
      <c r="J8" s="53"/>
      <c r="K8" s="47"/>
      <c r="L8" s="134" t="s">
        <v>252</v>
      </c>
      <c r="M8" s="53"/>
      <c r="N8" s="47"/>
      <c r="O8" s="134" t="s">
        <v>253</v>
      </c>
      <c r="P8" s="54"/>
    </row>
    <row r="9" spans="1:16" s="19" customFormat="1" ht="72.5">
      <c r="A9" s="133"/>
      <c r="B9" s="131">
        <v>1.1</v>
      </c>
      <c r="C9" s="146" t="s">
        <v>24</v>
      </c>
      <c r="D9" s="20"/>
      <c r="F9" s="134" t="s">
        <v>254</v>
      </c>
      <c r="G9" s="42"/>
      <c r="H9" s="38"/>
      <c r="I9" s="134" t="s">
        <v>255</v>
      </c>
      <c r="J9" s="53"/>
      <c r="K9" s="47"/>
      <c r="L9" s="134" t="s">
        <v>252</v>
      </c>
      <c r="M9" s="53"/>
      <c r="N9" s="47"/>
      <c r="O9" s="134" t="s">
        <v>256</v>
      </c>
      <c r="P9" s="54"/>
    </row>
    <row r="10" spans="1:16" s="19" customFormat="1" ht="29">
      <c r="A10" s="133"/>
      <c r="B10" s="131">
        <v>1.20</v>
      </c>
      <c r="C10" s="146" t="s">
        <v>26</v>
      </c>
      <c r="D10" s="20"/>
      <c r="F10" s="134" t="s">
        <v>257</v>
      </c>
      <c r="G10" s="42"/>
      <c r="H10" s="38"/>
      <c r="I10" s="134" t="s">
        <v>255</v>
      </c>
      <c r="J10" s="53"/>
      <c r="K10" s="47"/>
      <c r="L10" s="134" t="s">
        <v>252</v>
      </c>
      <c r="M10" s="53"/>
      <c r="N10" s="47"/>
      <c r="O10" s="134" t="s">
        <v>256</v>
      </c>
      <c r="P10" s="54"/>
    </row>
    <row r="11" spans="1:16" s="19" customFormat="1" ht="29">
      <c r="A11" s="133"/>
      <c r="B11" s="131">
        <v>1.30</v>
      </c>
      <c r="C11" s="146" t="s">
        <v>28</v>
      </c>
      <c r="D11" s="20"/>
      <c r="F11" s="134" t="s">
        <v>258</v>
      </c>
      <c r="G11" s="42"/>
      <c r="H11" s="38"/>
      <c r="I11" s="134" t="s">
        <v>255</v>
      </c>
      <c r="J11" s="53"/>
      <c r="K11" s="47"/>
      <c r="L11" s="134" t="s">
        <v>252</v>
      </c>
      <c r="M11" s="53"/>
      <c r="N11" s="47"/>
      <c r="O11" s="134" t="s">
        <v>256</v>
      </c>
      <c r="P11" s="54"/>
    </row>
    <row r="12" spans="1:16" s="19" customFormat="1" ht="43.5">
      <c r="A12" s="133"/>
      <c r="B12" s="131">
        <v>1.40</v>
      </c>
      <c r="C12" s="146" t="s">
        <v>29</v>
      </c>
      <c r="D12" s="20"/>
      <c r="F12" s="134" t="s">
        <v>259</v>
      </c>
      <c r="G12" s="42"/>
      <c r="H12" s="38"/>
      <c r="I12" s="134" t="s">
        <v>255</v>
      </c>
      <c r="J12" s="53"/>
      <c r="K12" s="47"/>
      <c r="L12" s="134" t="s">
        <v>252</v>
      </c>
      <c r="M12" s="53"/>
      <c r="N12" s="47"/>
      <c r="O12" s="134" t="s">
        <v>256</v>
      </c>
      <c r="P12" s="54"/>
    </row>
    <row r="13" spans="1:16" s="19" customFormat="1" ht="43.5">
      <c r="A13" s="133"/>
      <c r="B13" s="131">
        <v>1.50</v>
      </c>
      <c r="C13" s="146" t="s">
        <v>31</v>
      </c>
      <c r="D13" s="20"/>
      <c r="F13" s="134" t="s">
        <v>260</v>
      </c>
      <c r="G13" s="42"/>
      <c r="H13" s="38"/>
      <c r="I13" s="134" t="s">
        <v>255</v>
      </c>
      <c r="J13" s="53"/>
      <c r="K13" s="47"/>
      <c r="L13" s="134" t="s">
        <v>252</v>
      </c>
      <c r="M13" s="53"/>
      <c r="N13" s="47"/>
      <c r="O13" s="134" t="s">
        <v>256</v>
      </c>
      <c r="P13" s="54"/>
    </row>
    <row r="14" spans="1:16" s="58" customFormat="1" ht="29">
      <c r="A14" s="136"/>
      <c r="B14" s="135" t="s">
        <v>32</v>
      </c>
      <c r="C14" s="144" t="s">
        <v>33</v>
      </c>
      <c r="D14" s="57"/>
      <c r="F14" s="137" t="s">
        <v>261</v>
      </c>
      <c r="G14" s="60"/>
      <c r="H14" s="61"/>
      <c r="I14" s="134" t="s">
        <v>255</v>
      </c>
      <c r="J14" s="62"/>
      <c r="K14" s="59"/>
      <c r="L14" s="137" t="s">
        <v>252</v>
      </c>
      <c r="M14" s="62"/>
      <c r="N14" s="59"/>
      <c r="O14" s="134" t="s">
        <v>256</v>
      </c>
      <c r="P14" s="63"/>
    </row>
    <row r="15" spans="1:16" s="19" customFormat="1" ht="29">
      <c r="A15" s="133"/>
      <c r="B15" s="131" t="s">
        <v>34</v>
      </c>
      <c r="C15" s="145" t="s">
        <v>35</v>
      </c>
      <c r="D15" s="20"/>
      <c r="F15" s="134" t="s">
        <v>262</v>
      </c>
      <c r="G15" s="42"/>
      <c r="H15" s="38"/>
      <c r="I15" s="134" t="s">
        <v>255</v>
      </c>
      <c r="J15" s="53"/>
      <c r="K15" s="47"/>
      <c r="L15" s="134" t="s">
        <v>252</v>
      </c>
      <c r="M15" s="53"/>
      <c r="N15" s="47"/>
      <c r="O15" s="134" t="s">
        <v>256</v>
      </c>
      <c r="P15" s="54"/>
    </row>
    <row r="16" spans="1:16" s="19" customFormat="1" ht="29">
      <c r="A16" s="133"/>
      <c r="B16" s="131" t="s">
        <v>36</v>
      </c>
      <c r="C16" s="145" t="s">
        <v>37</v>
      </c>
      <c r="D16" s="20"/>
      <c r="F16" s="134" t="s">
        <v>263</v>
      </c>
      <c r="G16" s="42"/>
      <c r="H16" s="38"/>
      <c r="I16" s="134" t="s">
        <v>255</v>
      </c>
      <c r="J16" s="53"/>
      <c r="K16" s="47"/>
      <c r="L16" s="134" t="s">
        <v>252</v>
      </c>
      <c r="M16" s="53"/>
      <c r="N16" s="47"/>
      <c r="O16" s="134" t="s">
        <v>256</v>
      </c>
      <c r="P16" s="54"/>
    </row>
    <row r="17" spans="1:16" s="19" customFormat="1" ht="29">
      <c r="A17" s="133"/>
      <c r="B17" s="131" t="s">
        <v>38</v>
      </c>
      <c r="C17" s="145" t="s">
        <v>39</v>
      </c>
      <c r="D17" s="20"/>
      <c r="F17" s="134" t="s">
        <v>264</v>
      </c>
      <c r="G17" s="42"/>
      <c r="H17" s="38"/>
      <c r="I17" s="134" t="s">
        <v>255</v>
      </c>
      <c r="J17" s="53"/>
      <c r="K17" s="47"/>
      <c r="L17" s="134" t="s">
        <v>252</v>
      </c>
      <c r="M17" s="53"/>
      <c r="N17" s="47"/>
      <c r="O17" s="134" t="s">
        <v>256</v>
      </c>
      <c r="P17" s="54"/>
    </row>
    <row r="18" spans="1:16" s="19" customFormat="1" ht="29">
      <c r="A18" s="133"/>
      <c r="B18" s="131" t="s">
        <v>42</v>
      </c>
      <c r="C18" s="145" t="s">
        <v>43</v>
      </c>
      <c r="D18" s="20"/>
      <c r="F18" s="134" t="s">
        <v>265</v>
      </c>
      <c r="G18" s="42"/>
      <c r="H18" s="38"/>
      <c r="I18" s="134" t="s">
        <v>255</v>
      </c>
      <c r="J18" s="53"/>
      <c r="K18" s="47"/>
      <c r="L18" s="134" t="s">
        <v>252</v>
      </c>
      <c r="M18" s="53"/>
      <c r="N18" s="47"/>
      <c r="O18" s="134" t="s">
        <v>256</v>
      </c>
      <c r="P18" s="54"/>
    </row>
    <row r="19" spans="1:16" s="19" customFormat="1" ht="14.5">
      <c r="A19" s="133"/>
      <c r="B19" s="131">
        <v>1.60</v>
      </c>
      <c r="C19" s="146" t="s">
        <v>44</v>
      </c>
      <c r="D19" s="20"/>
      <c r="F19" s="134" t="s">
        <v>266</v>
      </c>
      <c r="G19" s="42"/>
      <c r="H19" s="38"/>
      <c r="I19" s="134" t="s">
        <v>255</v>
      </c>
      <c r="J19" s="53"/>
      <c r="K19" s="47"/>
      <c r="L19" s="134" t="s">
        <v>252</v>
      </c>
      <c r="M19" s="53"/>
      <c r="N19" s="47"/>
      <c r="O19" s="134"/>
      <c r="P19" s="54"/>
    </row>
    <row r="20" spans="1:16" s="69" customFormat="1" ht="14.5">
      <c r="A20" s="130"/>
      <c r="B20" s="129"/>
      <c r="F20" s="73"/>
      <c r="G20" s="71"/>
      <c r="H20" s="71"/>
      <c r="I20" s="73"/>
      <c r="J20" s="70"/>
      <c r="K20" s="70"/>
      <c r="L20" s="73"/>
      <c r="M20" s="70"/>
      <c r="N20" s="70"/>
      <c r="O20" s="73"/>
      <c r="P20" s="72"/>
    </row>
    <row r="21" spans="1:16" s="19" customFormat="1" ht="126" customHeight="1">
      <c r="A21" s="133"/>
      <c r="B21" s="131">
        <v>2</v>
      </c>
      <c r="C21" s="132" t="s">
        <v>46</v>
      </c>
      <c r="D21" s="20"/>
      <c r="F21" s="134" t="s">
        <v>267</v>
      </c>
      <c r="G21" s="42"/>
      <c r="H21" s="38"/>
      <c r="I21" s="134" t="s">
        <v>268</v>
      </c>
      <c r="J21" s="53"/>
      <c r="K21" s="47"/>
      <c r="L21" s="134" t="s">
        <v>269</v>
      </c>
      <c r="M21" s="53"/>
      <c r="N21" s="47"/>
      <c r="O21" s="134" t="s">
        <v>270</v>
      </c>
      <c r="P21" s="54"/>
    </row>
    <row r="22" spans="1:16" s="19" customFormat="1" ht="66" customHeight="1">
      <c r="A22" s="133"/>
      <c r="B22" s="131">
        <v>2.10</v>
      </c>
      <c r="C22" s="146" t="s">
        <v>24</v>
      </c>
      <c r="D22" s="20"/>
      <c r="F22" s="134" t="s">
        <v>271</v>
      </c>
      <c r="G22" s="42"/>
      <c r="H22" s="38"/>
      <c r="I22" s="134" t="s">
        <v>272</v>
      </c>
      <c r="J22" s="53"/>
      <c r="K22" s="47"/>
      <c r="L22" s="134" t="s">
        <v>269</v>
      </c>
      <c r="M22" s="53"/>
      <c r="N22" s="47"/>
      <c r="O22" s="134" t="s">
        <v>256</v>
      </c>
      <c r="P22" s="54"/>
    </row>
    <row r="23" spans="1:16" s="19" customFormat="1" ht="29">
      <c r="A23" s="133"/>
      <c r="B23" s="131">
        <v>2.2</v>
      </c>
      <c r="C23" s="146" t="s">
        <v>26</v>
      </c>
      <c r="D23" s="20"/>
      <c r="F23" s="134" t="s">
        <v>273</v>
      </c>
      <c r="G23" s="42"/>
      <c r="H23" s="38"/>
      <c r="I23" s="134" t="s">
        <v>272</v>
      </c>
      <c r="J23" s="53"/>
      <c r="K23" s="47"/>
      <c r="L23" s="134" t="s">
        <v>269</v>
      </c>
      <c r="M23" s="53"/>
      <c r="N23" s="47"/>
      <c r="O23" s="134" t="s">
        <v>256</v>
      </c>
      <c r="P23" s="54"/>
    </row>
    <row r="24" spans="1:16" s="19" customFormat="1" ht="29">
      <c r="A24" s="133"/>
      <c r="B24" s="131">
        <v>2.3</v>
      </c>
      <c r="C24" s="146" t="s">
        <v>28</v>
      </c>
      <c r="D24" s="20"/>
      <c r="F24" s="134" t="s">
        <v>274</v>
      </c>
      <c r="G24" s="42"/>
      <c r="H24" s="38"/>
      <c r="I24" s="134" t="s">
        <v>272</v>
      </c>
      <c r="J24" s="53"/>
      <c r="K24" s="47"/>
      <c r="L24" s="134" t="s">
        <v>269</v>
      </c>
      <c r="M24" s="53"/>
      <c r="N24" s="47"/>
      <c r="O24" s="134" t="s">
        <v>256</v>
      </c>
      <c r="P24" s="54"/>
    </row>
    <row r="25" spans="1:16" s="19" customFormat="1" ht="43.5">
      <c r="A25" s="133"/>
      <c r="B25" s="131">
        <v>2.40</v>
      </c>
      <c r="C25" s="146" t="s">
        <v>29</v>
      </c>
      <c r="D25" s="20"/>
      <c r="F25" s="134" t="s">
        <v>275</v>
      </c>
      <c r="G25" s="42"/>
      <c r="H25" s="38"/>
      <c r="I25" s="134" t="s">
        <v>272</v>
      </c>
      <c r="J25" s="53"/>
      <c r="K25" s="47"/>
      <c r="L25" s="134" t="s">
        <v>269</v>
      </c>
      <c r="M25" s="53"/>
      <c r="N25" s="47"/>
      <c r="O25" s="134" t="s">
        <v>256</v>
      </c>
      <c r="P25" s="54"/>
    </row>
    <row r="26" spans="1:16" s="19" customFormat="1" ht="43.5">
      <c r="A26" s="133"/>
      <c r="B26" s="131">
        <v>2.50</v>
      </c>
      <c r="C26" s="146" t="s">
        <v>31</v>
      </c>
      <c r="D26" s="20"/>
      <c r="F26" s="134" t="s">
        <v>260</v>
      </c>
      <c r="G26" s="42"/>
      <c r="H26" s="38"/>
      <c r="I26" s="134" t="s">
        <v>272</v>
      </c>
      <c r="J26" s="53"/>
      <c r="K26" s="47"/>
      <c r="L26" s="134" t="s">
        <v>269</v>
      </c>
      <c r="M26" s="53"/>
      <c r="N26" s="47"/>
      <c r="O26" s="134" t="s">
        <v>256</v>
      </c>
      <c r="P26" s="54"/>
    </row>
    <row r="27" spans="1:16" s="19" customFormat="1" ht="29">
      <c r="A27" s="133"/>
      <c r="B27" s="131" t="s">
        <v>48</v>
      </c>
      <c r="C27" s="144" t="s">
        <v>33</v>
      </c>
      <c r="D27" s="20"/>
      <c r="F27" s="134" t="s">
        <v>276</v>
      </c>
      <c r="G27" s="42"/>
      <c r="H27" s="38"/>
      <c r="I27" s="134" t="s">
        <v>272</v>
      </c>
      <c r="J27" s="53"/>
      <c r="K27" s="47"/>
      <c r="L27" s="134" t="s">
        <v>269</v>
      </c>
      <c r="M27" s="53"/>
      <c r="N27" s="47"/>
      <c r="O27" s="134" t="s">
        <v>256</v>
      </c>
      <c r="P27" s="54"/>
    </row>
    <row r="28" spans="1:16" s="19" customFormat="1" ht="29">
      <c r="A28" s="133"/>
      <c r="B28" s="131" t="s">
        <v>49</v>
      </c>
      <c r="C28" s="145" t="s">
        <v>35</v>
      </c>
      <c r="D28" s="20"/>
      <c r="F28" s="134" t="s">
        <v>277</v>
      </c>
      <c r="G28" s="42"/>
      <c r="H28" s="38"/>
      <c r="I28" s="134" t="s">
        <v>272</v>
      </c>
      <c r="J28" s="53"/>
      <c r="K28" s="47"/>
      <c r="L28" s="134" t="s">
        <v>269</v>
      </c>
      <c r="M28" s="53"/>
      <c r="N28" s="47"/>
      <c r="O28" s="134" t="s">
        <v>256</v>
      </c>
      <c r="P28" s="54"/>
    </row>
    <row r="29" spans="1:16" s="19" customFormat="1" ht="29">
      <c r="A29" s="133"/>
      <c r="B29" s="131" t="s">
        <v>50</v>
      </c>
      <c r="C29" s="145" t="s">
        <v>37</v>
      </c>
      <c r="D29" s="20"/>
      <c r="F29" s="134" t="s">
        <v>278</v>
      </c>
      <c r="G29" s="42"/>
      <c r="H29" s="38"/>
      <c r="I29" s="134" t="s">
        <v>272</v>
      </c>
      <c r="J29" s="53"/>
      <c r="K29" s="47"/>
      <c r="L29" s="134" t="s">
        <v>269</v>
      </c>
      <c r="M29" s="53"/>
      <c r="N29" s="47"/>
      <c r="O29" s="134" t="s">
        <v>256</v>
      </c>
      <c r="P29" s="54"/>
    </row>
    <row r="30" spans="1:16" s="19" customFormat="1" ht="29">
      <c r="A30" s="133"/>
      <c r="B30" s="131" t="s">
        <v>51</v>
      </c>
      <c r="C30" s="145" t="s">
        <v>39</v>
      </c>
      <c r="D30" s="20"/>
      <c r="F30" s="134" t="s">
        <v>279</v>
      </c>
      <c r="G30" s="42"/>
      <c r="H30" s="38"/>
      <c r="I30" s="134" t="s">
        <v>272</v>
      </c>
      <c r="J30" s="53"/>
      <c r="K30" s="47"/>
      <c r="L30" s="134" t="s">
        <v>269</v>
      </c>
      <c r="M30" s="53"/>
      <c r="N30" s="47"/>
      <c r="O30" s="134" t="s">
        <v>256</v>
      </c>
      <c r="P30" s="54"/>
    </row>
    <row r="31" spans="1:16" s="19" customFormat="1" ht="29">
      <c r="A31" s="133"/>
      <c r="B31" s="131" t="s">
        <v>53</v>
      </c>
      <c r="C31" s="145" t="s">
        <v>43</v>
      </c>
      <c r="D31" s="20"/>
      <c r="F31" s="134" t="s">
        <v>280</v>
      </c>
      <c r="G31" s="42"/>
      <c r="H31" s="38"/>
      <c r="I31" s="134" t="s">
        <v>272</v>
      </c>
      <c r="J31" s="53"/>
      <c r="K31" s="47"/>
      <c r="L31" s="134" t="s">
        <v>269</v>
      </c>
      <c r="M31" s="53"/>
      <c r="N31" s="47"/>
      <c r="O31" s="134" t="s">
        <v>256</v>
      </c>
      <c r="P31" s="54"/>
    </row>
    <row r="32" spans="1:16" s="19" customFormat="1" ht="29">
      <c r="A32" s="133"/>
      <c r="B32" s="131">
        <v>2.60</v>
      </c>
      <c r="C32" s="146" t="s">
        <v>44</v>
      </c>
      <c r="D32" s="20"/>
      <c r="F32" s="134" t="s">
        <v>281</v>
      </c>
      <c r="G32" s="42"/>
      <c r="H32" s="38"/>
      <c r="I32" s="134" t="s">
        <v>272</v>
      </c>
      <c r="J32" s="53"/>
      <c r="K32" s="47"/>
      <c r="L32" s="134" t="s">
        <v>269</v>
      </c>
      <c r="M32" s="53"/>
      <c r="N32" s="47"/>
      <c r="O32" s="134"/>
      <c r="P32" s="54"/>
    </row>
    <row r="33" spans="1:16" s="69" customFormat="1" ht="14.5">
      <c r="A33" s="130"/>
      <c r="B33" s="129"/>
      <c r="F33" s="73"/>
      <c r="G33" s="71"/>
      <c r="H33" s="71"/>
      <c r="I33" s="73"/>
      <c r="J33" s="70"/>
      <c r="K33" s="70"/>
      <c r="L33" s="73"/>
      <c r="M33" s="70"/>
      <c r="N33" s="70"/>
      <c r="O33" s="73"/>
      <c r="P33" s="72"/>
    </row>
    <row r="34" spans="1:16" s="58" customFormat="1" ht="14.5">
      <c r="A34" s="136"/>
      <c r="B34" s="135">
        <v>3</v>
      </c>
      <c r="C34" s="56" t="s">
        <v>83</v>
      </c>
      <c r="D34" s="57"/>
      <c r="F34" s="137"/>
      <c r="G34" s="60"/>
      <c r="H34" s="61"/>
      <c r="I34" s="137"/>
      <c r="J34" s="62"/>
      <c r="K34" s="59"/>
      <c r="L34" s="137"/>
      <c r="M34" s="62"/>
      <c r="N34" s="59"/>
      <c r="O34" s="137"/>
      <c r="P34" s="63"/>
    </row>
    <row r="35" spans="1:16" s="326" customFormat="1" ht="95.25" customHeight="1">
      <c r="A35" s="382"/>
      <c r="B35" s="342">
        <v>3.10</v>
      </c>
      <c r="C35" s="383" t="s">
        <v>282</v>
      </c>
      <c r="D35" s="384"/>
      <c r="F35" s="366" t="s">
        <v>283</v>
      </c>
      <c r="G35" s="385"/>
      <c r="H35" s="386"/>
      <c r="I35" s="366" t="s">
        <v>284</v>
      </c>
      <c r="J35" s="387"/>
      <c r="K35" s="388"/>
      <c r="L35" s="366" t="s">
        <v>269</v>
      </c>
      <c r="M35" s="387"/>
      <c r="N35" s="388"/>
      <c r="O35" s="389" t="s">
        <v>285</v>
      </c>
      <c r="P35" s="348"/>
    </row>
    <row r="36" spans="1:16" s="19" customFormat="1" ht="93" customHeight="1">
      <c r="A36" s="133"/>
      <c r="B36" s="131">
        <v>3.20</v>
      </c>
      <c r="C36" s="146" t="s">
        <v>286</v>
      </c>
      <c r="D36" s="20"/>
      <c r="F36" s="134" t="s">
        <v>287</v>
      </c>
      <c r="G36" s="42"/>
      <c r="H36" s="38"/>
      <c r="I36" s="134" t="s">
        <v>272</v>
      </c>
      <c r="J36" s="53"/>
      <c r="K36" s="47"/>
      <c r="L36" s="134" t="s">
        <v>252</v>
      </c>
      <c r="M36" s="53"/>
      <c r="N36" s="47"/>
      <c r="O36" s="134" t="s">
        <v>288</v>
      </c>
      <c r="P36" s="54"/>
    </row>
    <row r="37" spans="1:16" s="19" customFormat="1" ht="43.5">
      <c r="A37" s="133"/>
      <c r="B37" s="131">
        <v>3.30</v>
      </c>
      <c r="C37" s="146" t="s">
        <v>289</v>
      </c>
      <c r="D37" s="20"/>
      <c r="F37" s="134" t="s">
        <v>290</v>
      </c>
      <c r="G37" s="42"/>
      <c r="H37" s="38"/>
      <c r="I37" s="134" t="s">
        <v>284</v>
      </c>
      <c r="J37" s="53"/>
      <c r="K37" s="47"/>
      <c r="L37" s="134" t="s">
        <v>291</v>
      </c>
      <c r="M37" s="53"/>
      <c r="N37" s="47"/>
      <c r="O37" s="134" t="s">
        <v>288</v>
      </c>
      <c r="P37" s="54"/>
    </row>
    <row r="38" spans="1:16" s="69" customFormat="1" ht="14.5">
      <c r="A38" s="130"/>
      <c r="B38" s="129"/>
      <c r="F38" s="73"/>
      <c r="G38" s="71"/>
      <c r="H38" s="71"/>
      <c r="I38" s="73"/>
      <c r="J38" s="70"/>
      <c r="K38" s="70"/>
      <c r="L38" s="73"/>
      <c r="M38" s="70"/>
      <c r="N38" s="70"/>
      <c r="O38" s="73"/>
      <c r="P38" s="72"/>
    </row>
    <row r="39" spans="1:16" s="19" customFormat="1" ht="43.5">
      <c r="A39" s="133"/>
      <c r="B39" s="131">
        <v>4</v>
      </c>
      <c r="C39" s="132" t="s">
        <v>92</v>
      </c>
      <c r="D39" s="20"/>
      <c r="F39" s="134" t="s">
        <v>292</v>
      </c>
      <c r="G39" s="42"/>
      <c r="H39" s="38"/>
      <c r="I39" s="134"/>
      <c r="J39" s="53"/>
      <c r="K39" s="47"/>
      <c r="L39" s="134"/>
      <c r="M39" s="53"/>
      <c r="N39" s="47"/>
      <c r="O39" s="134" t="s">
        <v>293</v>
      </c>
      <c r="P39" s="54"/>
    </row>
    <row r="40" spans="1:16" s="19" customFormat="1" ht="87">
      <c r="A40" s="133"/>
      <c r="B40" s="131">
        <v>4.1</v>
      </c>
      <c r="C40" s="146" t="s">
        <v>294</v>
      </c>
      <c r="D40" s="20"/>
      <c r="F40" s="134" t="s">
        <v>295</v>
      </c>
      <c r="G40" s="42"/>
      <c r="H40" s="38"/>
      <c r="I40" s="134" t="s">
        <v>296</v>
      </c>
      <c r="J40" s="53"/>
      <c r="K40" s="47"/>
      <c r="L40" s="134" t="s">
        <v>252</v>
      </c>
      <c r="M40" s="53"/>
      <c r="N40" s="47"/>
      <c r="O40" s="134" t="s">
        <v>256</v>
      </c>
      <c r="P40" s="54"/>
    </row>
    <row r="41" spans="1:16" s="19" customFormat="1" ht="116">
      <c r="A41" s="133"/>
      <c r="B41" s="131">
        <v>4.20</v>
      </c>
      <c r="C41" s="146" t="s">
        <v>297</v>
      </c>
      <c r="D41" s="20"/>
      <c r="F41" s="134" t="s">
        <v>298</v>
      </c>
      <c r="G41" s="42"/>
      <c r="H41" s="38"/>
      <c r="I41" s="134" t="s">
        <v>296</v>
      </c>
      <c r="J41" s="53"/>
      <c r="K41" s="47"/>
      <c r="L41" s="134" t="s">
        <v>252</v>
      </c>
      <c r="M41" s="53"/>
      <c r="N41" s="47"/>
      <c r="O41" s="134" t="s">
        <v>256</v>
      </c>
      <c r="P41" s="54"/>
    </row>
    <row r="42" spans="1:16" s="19" customFormat="1" ht="58">
      <c r="A42" s="133"/>
      <c r="B42" s="131">
        <v>4.30</v>
      </c>
      <c r="C42" s="146" t="s">
        <v>96</v>
      </c>
      <c r="D42" s="20"/>
      <c r="F42" s="134" t="s">
        <v>299</v>
      </c>
      <c r="G42" s="42"/>
      <c r="H42" s="38"/>
      <c r="I42" s="134" t="s">
        <v>300</v>
      </c>
      <c r="J42" s="53"/>
      <c r="K42" s="47"/>
      <c r="L42" s="134" t="s">
        <v>252</v>
      </c>
      <c r="M42" s="53"/>
      <c r="N42" s="47"/>
      <c r="O42" s="134" t="s">
        <v>256</v>
      </c>
      <c r="P42" s="54"/>
    </row>
    <row r="43" spans="1:16" s="69" customFormat="1" ht="14.5">
      <c r="A43" s="130"/>
      <c r="B43" s="129"/>
      <c r="C43" s="130"/>
      <c r="F43" s="73"/>
      <c r="G43" s="71"/>
      <c r="H43" s="71"/>
      <c r="I43" s="73"/>
      <c r="J43" s="70"/>
      <c r="K43" s="70"/>
      <c r="L43" s="73"/>
      <c r="M43" s="70"/>
      <c r="N43" s="70"/>
      <c r="O43" s="73"/>
      <c r="P43" s="72"/>
    </row>
    <row r="44" spans="1:16" s="19" customFormat="1" ht="14.5">
      <c r="A44" s="133"/>
      <c r="B44" s="131"/>
      <c r="C44" s="21"/>
      <c r="F44" s="134"/>
      <c r="G44" s="38"/>
      <c r="H44" s="38"/>
      <c r="I44" s="134"/>
      <c r="J44" s="47"/>
      <c r="K44" s="47"/>
      <c r="L44" s="134"/>
      <c r="M44" s="47"/>
      <c r="N44" s="47"/>
      <c r="O44" s="134"/>
      <c r="P44" s="55"/>
    </row>
    <row r="45" spans="1:16" s="65" customFormat="1" ht="18.5">
      <c r="A45" s="138"/>
      <c r="B45" s="139"/>
      <c r="C45" s="64" t="s">
        <v>98</v>
      </c>
      <c r="F45" s="141"/>
      <c r="G45" s="67"/>
      <c r="H45" s="67"/>
      <c r="I45" s="141"/>
      <c r="J45" s="66"/>
      <c r="K45" s="66"/>
      <c r="L45" s="141"/>
      <c r="M45" s="66"/>
      <c r="N45" s="66"/>
      <c r="O45" s="141"/>
      <c r="P45" s="68"/>
    </row>
    <row r="46" spans="1:16" s="69" customFormat="1" ht="14.5">
      <c r="A46" s="130"/>
      <c r="B46" s="129"/>
      <c r="F46" s="73"/>
      <c r="G46" s="71"/>
      <c r="H46" s="71"/>
      <c r="I46" s="73"/>
      <c r="J46" s="70"/>
      <c r="K46" s="70"/>
      <c r="L46" s="73"/>
      <c r="M46" s="70"/>
      <c r="N46" s="70"/>
      <c r="O46" s="73"/>
      <c r="P46" s="72"/>
    </row>
    <row r="47" spans="1:16" s="19" customFormat="1" ht="14.5">
      <c r="A47" s="133"/>
      <c r="B47" s="131">
        <v>5</v>
      </c>
      <c r="C47" s="142" t="s">
        <v>99</v>
      </c>
      <c r="D47" s="20"/>
      <c r="F47" s="134"/>
      <c r="G47" s="42"/>
      <c r="H47" s="38"/>
      <c r="I47" s="134"/>
      <c r="J47" s="53"/>
      <c r="K47" s="47"/>
      <c r="L47" s="134"/>
      <c r="M47" s="53"/>
      <c r="N47" s="47"/>
      <c r="O47" s="119"/>
      <c r="P47" s="54"/>
    </row>
    <row r="48" spans="1:16" s="19" customFormat="1" ht="14.5">
      <c r="A48" s="133"/>
      <c r="B48" s="131">
        <v>5.1</v>
      </c>
      <c r="C48" s="164" t="s">
        <v>301</v>
      </c>
      <c r="D48" s="20"/>
      <c r="F48" s="134"/>
      <c r="G48" s="42"/>
      <c r="H48" s="38"/>
      <c r="I48" s="134"/>
      <c r="J48" s="53"/>
      <c r="K48" s="47"/>
      <c r="L48" s="134"/>
      <c r="M48" s="53"/>
      <c r="N48" s="47"/>
      <c r="O48" s="119"/>
      <c r="P48" s="54"/>
    </row>
    <row r="49" spans="1:16" s="19" customFormat="1" ht="14.5">
      <c r="A49" s="133"/>
      <c r="B49" s="131" t="s">
        <v>104</v>
      </c>
      <c r="C49" s="165" t="s">
        <v>105</v>
      </c>
      <c r="D49" s="20"/>
      <c r="F49" s="134"/>
      <c r="G49" s="42"/>
      <c r="H49" s="38"/>
      <c r="I49" s="134"/>
      <c r="J49" s="53"/>
      <c r="K49" s="47"/>
      <c r="L49" s="134"/>
      <c r="M49" s="53"/>
      <c r="N49" s="47"/>
      <c r="O49" s="119"/>
      <c r="P49" s="54"/>
    </row>
    <row r="50" spans="1:16" s="19" customFormat="1" ht="65.9" customHeight="1">
      <c r="A50" s="133"/>
      <c r="B50" s="131" t="s">
        <v>106</v>
      </c>
      <c r="C50" s="166" t="s">
        <v>302</v>
      </c>
      <c r="D50" s="20"/>
      <c r="F50" s="74" t="s">
        <v>303</v>
      </c>
      <c r="G50" s="42"/>
      <c r="H50" s="38"/>
      <c r="I50" s="134" t="s">
        <v>304</v>
      </c>
      <c r="J50" s="53"/>
      <c r="K50" s="47"/>
      <c r="L50" s="134" t="s">
        <v>269</v>
      </c>
      <c r="M50" s="53"/>
      <c r="N50" s="47"/>
      <c r="O50" s="74" t="s">
        <v>305</v>
      </c>
      <c r="P50" s="54"/>
    </row>
    <row r="51" spans="1:16" s="58" customFormat="1" ht="29">
      <c r="A51" s="136"/>
      <c r="B51" s="131" t="s">
        <v>110</v>
      </c>
      <c r="C51" s="166" t="s">
        <v>306</v>
      </c>
      <c r="D51" s="57"/>
      <c r="F51" s="119" t="s">
        <v>307</v>
      </c>
      <c r="G51" s="60"/>
      <c r="H51" s="61"/>
      <c r="I51" s="134" t="s">
        <v>308</v>
      </c>
      <c r="J51" s="62"/>
      <c r="K51" s="59"/>
      <c r="L51" s="134" t="s">
        <v>269</v>
      </c>
      <c r="M51" s="62"/>
      <c r="N51" s="59"/>
      <c r="O51" s="74"/>
      <c r="P51" s="63"/>
    </row>
    <row r="52" spans="1:16" s="19" customFormat="1" ht="14.5">
      <c r="A52" s="133"/>
      <c r="B52" s="131" t="s">
        <v>113</v>
      </c>
      <c r="C52" s="165" t="s">
        <v>114</v>
      </c>
      <c r="D52" s="20"/>
      <c r="F52" s="134"/>
      <c r="G52" s="42"/>
      <c r="H52" s="38"/>
      <c r="I52" s="134"/>
      <c r="J52" s="53"/>
      <c r="K52" s="47"/>
      <c r="L52" s="134"/>
      <c r="M52" s="53"/>
      <c r="N52" s="47"/>
      <c r="O52" s="119"/>
      <c r="P52" s="54"/>
    </row>
    <row r="53" spans="1:16" s="19" customFormat="1" ht="58">
      <c r="A53" s="133"/>
      <c r="B53" s="131" t="s">
        <v>115</v>
      </c>
      <c r="C53" s="166" t="s">
        <v>309</v>
      </c>
      <c r="D53" s="20"/>
      <c r="F53" s="74" t="s">
        <v>310</v>
      </c>
      <c r="G53" s="42"/>
      <c r="H53" s="38"/>
      <c r="I53" s="134" t="s">
        <v>304</v>
      </c>
      <c r="J53" s="53"/>
      <c r="K53" s="47"/>
      <c r="L53" s="134" t="s">
        <v>269</v>
      </c>
      <c r="M53" s="53"/>
      <c r="N53" s="47"/>
      <c r="O53" s="74" t="s">
        <v>305</v>
      </c>
      <c r="P53" s="54"/>
    </row>
    <row r="54" spans="1:16" s="19" customFormat="1" ht="29">
      <c r="A54" s="133"/>
      <c r="B54" s="131" t="s">
        <v>117</v>
      </c>
      <c r="C54" s="166" t="s">
        <v>311</v>
      </c>
      <c r="D54" s="20"/>
      <c r="F54" s="119" t="s">
        <v>312</v>
      </c>
      <c r="G54" s="42"/>
      <c r="H54" s="38"/>
      <c r="I54" s="134" t="s">
        <v>308</v>
      </c>
      <c r="J54" s="53"/>
      <c r="K54" s="47"/>
      <c r="L54" s="134" t="s">
        <v>269</v>
      </c>
      <c r="M54" s="53"/>
      <c r="N54" s="47"/>
      <c r="O54" s="74"/>
      <c r="P54" s="54"/>
    </row>
    <row r="55" spans="1:16" s="19" customFormat="1" ht="14.5">
      <c r="A55" s="133"/>
      <c r="B55" s="131">
        <v>5.20</v>
      </c>
      <c r="C55" s="164" t="s">
        <v>313</v>
      </c>
      <c r="D55" s="20"/>
      <c r="F55" s="119"/>
      <c r="G55" s="42"/>
      <c r="H55" s="38"/>
      <c r="I55" s="134"/>
      <c r="J55" s="53"/>
      <c r="K55" s="47"/>
      <c r="L55" s="134"/>
      <c r="M55" s="53"/>
      <c r="N55" s="47"/>
      <c r="O55" s="74"/>
      <c r="P55" s="54"/>
    </row>
    <row r="56" spans="1:16" s="19" customFormat="1" ht="14.5">
      <c r="A56" s="133"/>
      <c r="B56" s="131" t="s">
        <v>120</v>
      </c>
      <c r="C56" s="145" t="s">
        <v>105</v>
      </c>
      <c r="D56" s="20"/>
      <c r="F56" s="134"/>
      <c r="G56" s="42"/>
      <c r="H56" s="38"/>
      <c r="I56" s="134"/>
      <c r="J56" s="53"/>
      <c r="K56" s="47"/>
      <c r="L56" s="134"/>
      <c r="M56" s="53"/>
      <c r="N56" s="47"/>
      <c r="O56" s="119"/>
      <c r="P56" s="54"/>
    </row>
    <row r="57" spans="1:16" s="19" customFormat="1" ht="87">
      <c r="A57" s="133"/>
      <c r="B57" s="131" t="s">
        <v>122</v>
      </c>
      <c r="C57" s="166" t="s">
        <v>314</v>
      </c>
      <c r="D57" s="20"/>
      <c r="F57" s="119" t="s">
        <v>315</v>
      </c>
      <c r="G57" s="42"/>
      <c r="H57" s="38"/>
      <c r="I57" s="134" t="s">
        <v>304</v>
      </c>
      <c r="J57" s="53"/>
      <c r="K57" s="47"/>
      <c r="L57" s="134" t="s">
        <v>269</v>
      </c>
      <c r="M57" s="53"/>
      <c r="N57" s="47"/>
      <c r="O57" s="74"/>
      <c r="P57" s="54"/>
    </row>
    <row r="58" spans="1:16" s="19" customFormat="1" ht="29">
      <c r="A58" s="133"/>
      <c r="B58" s="131" t="s">
        <v>124</v>
      </c>
      <c r="C58" s="166" t="s">
        <v>316</v>
      </c>
      <c r="D58" s="20"/>
      <c r="F58" s="119" t="s">
        <v>317</v>
      </c>
      <c r="G58" s="42"/>
      <c r="H58" s="38"/>
      <c r="I58" s="134" t="s">
        <v>308</v>
      </c>
      <c r="J58" s="53"/>
      <c r="K58" s="47"/>
      <c r="L58" s="134" t="s">
        <v>269</v>
      </c>
      <c r="M58" s="53"/>
      <c r="N58" s="47"/>
      <c r="O58" s="74"/>
      <c r="P58" s="54"/>
    </row>
    <row r="59" spans="1:16" s="19" customFormat="1" ht="14.5">
      <c r="A59" s="133"/>
      <c r="B59" s="131" t="s">
        <v>126</v>
      </c>
      <c r="C59" s="145" t="s">
        <v>114</v>
      </c>
      <c r="D59" s="20"/>
      <c r="F59" s="134"/>
      <c r="G59" s="42"/>
      <c r="H59" s="38"/>
      <c r="I59" s="134"/>
      <c r="J59" s="53"/>
      <c r="K59" s="47"/>
      <c r="L59" s="134"/>
      <c r="M59" s="53"/>
      <c r="N59" s="47"/>
      <c r="O59" s="119"/>
      <c r="P59" s="54"/>
    </row>
    <row r="60" spans="1:16" s="19" customFormat="1" ht="101.5">
      <c r="A60" s="133"/>
      <c r="B60" s="131" t="s">
        <v>127</v>
      </c>
      <c r="C60" s="166" t="s">
        <v>318</v>
      </c>
      <c r="D60" s="20"/>
      <c r="F60" s="119" t="s">
        <v>319</v>
      </c>
      <c r="G60" s="42"/>
      <c r="H60" s="38"/>
      <c r="I60" s="134" t="s">
        <v>304</v>
      </c>
      <c r="J60" s="53"/>
      <c r="K60" s="47"/>
      <c r="L60" s="134" t="s">
        <v>269</v>
      </c>
      <c r="M60" s="53"/>
      <c r="N60" s="47"/>
      <c r="O60" s="74"/>
      <c r="P60" s="54"/>
    </row>
    <row r="61" spans="1:16" s="19" customFormat="1" ht="29">
      <c r="A61" s="133"/>
      <c r="B61" s="131" t="s">
        <v>129</v>
      </c>
      <c r="C61" s="166" t="s">
        <v>320</v>
      </c>
      <c r="D61" s="20"/>
      <c r="F61" s="119" t="s">
        <v>321</v>
      </c>
      <c r="G61" s="42"/>
      <c r="H61" s="38"/>
      <c r="I61" s="134" t="s">
        <v>308</v>
      </c>
      <c r="J61" s="53"/>
      <c r="K61" s="47"/>
      <c r="L61" s="134" t="s">
        <v>269</v>
      </c>
      <c r="M61" s="53"/>
      <c r="N61" s="47"/>
      <c r="O61" s="74"/>
      <c r="P61" s="54"/>
    </row>
    <row r="62" spans="1:16" s="19" customFormat="1" ht="14.5">
      <c r="A62" s="133"/>
      <c r="B62" s="131">
        <v>5.30</v>
      </c>
      <c r="C62" s="164" t="s">
        <v>131</v>
      </c>
      <c r="D62" s="20"/>
      <c r="F62" s="119"/>
      <c r="G62" s="42"/>
      <c r="H62" s="38"/>
      <c r="I62" s="134"/>
      <c r="J62" s="53"/>
      <c r="K62" s="47"/>
      <c r="L62" s="134"/>
      <c r="M62" s="53"/>
      <c r="N62" s="47"/>
      <c r="O62" s="74"/>
      <c r="P62" s="54"/>
    </row>
    <row r="63" spans="1:16" s="19" customFormat="1" ht="14.5">
      <c r="A63" s="133"/>
      <c r="B63" s="131" t="s">
        <v>132</v>
      </c>
      <c r="C63" s="145" t="s">
        <v>105</v>
      </c>
      <c r="D63" s="20"/>
      <c r="F63" s="134"/>
      <c r="G63" s="42"/>
      <c r="H63" s="38"/>
      <c r="I63" s="134"/>
      <c r="J63" s="53"/>
      <c r="K63" s="47"/>
      <c r="L63" s="134"/>
      <c r="M63" s="53"/>
      <c r="N63" s="47"/>
      <c r="O63" s="119"/>
      <c r="P63" s="54"/>
    </row>
    <row r="64" spans="1:16" s="19" customFormat="1" ht="14.5">
      <c r="A64" s="133"/>
      <c r="B64" s="131" t="s">
        <v>134</v>
      </c>
      <c r="C64" s="166" t="s">
        <v>322</v>
      </c>
      <c r="D64" s="20"/>
      <c r="F64" s="119" t="s">
        <v>323</v>
      </c>
      <c r="G64" s="42"/>
      <c r="H64" s="38"/>
      <c r="I64" s="134" t="s">
        <v>304</v>
      </c>
      <c r="J64" s="53"/>
      <c r="K64" s="47"/>
      <c r="L64" s="134" t="s">
        <v>269</v>
      </c>
      <c r="M64" s="53"/>
      <c r="N64" s="47"/>
      <c r="O64" s="74"/>
      <c r="P64" s="54"/>
    </row>
    <row r="65" spans="1:16" s="19" customFormat="1" ht="29">
      <c r="A65" s="133"/>
      <c r="B65" s="131" t="s">
        <v>136</v>
      </c>
      <c r="C65" s="166" t="s">
        <v>324</v>
      </c>
      <c r="D65" s="20"/>
      <c r="F65" s="119" t="s">
        <v>325</v>
      </c>
      <c r="G65" s="42"/>
      <c r="H65" s="38"/>
      <c r="I65" s="134" t="s">
        <v>308</v>
      </c>
      <c r="J65" s="53"/>
      <c r="K65" s="47"/>
      <c r="L65" s="134" t="s">
        <v>269</v>
      </c>
      <c r="M65" s="53"/>
      <c r="N65" s="47"/>
      <c r="O65" s="74"/>
      <c r="P65" s="54"/>
    </row>
    <row r="66" spans="1:16" s="19" customFormat="1" ht="14.5">
      <c r="A66" s="133"/>
      <c r="B66" s="131" t="s">
        <v>138</v>
      </c>
      <c r="C66" s="145" t="s">
        <v>114</v>
      </c>
      <c r="D66" s="20"/>
      <c r="F66" s="134"/>
      <c r="G66" s="42"/>
      <c r="H66" s="38"/>
      <c r="I66" s="134"/>
      <c r="J66" s="53"/>
      <c r="K66" s="47"/>
      <c r="L66" s="134"/>
      <c r="M66" s="53"/>
      <c r="N66" s="47"/>
      <c r="O66" s="119"/>
      <c r="P66" s="54"/>
    </row>
    <row r="67" spans="1:16" s="19" customFormat="1" ht="14.5">
      <c r="A67" s="133"/>
      <c r="B67" s="131" t="s">
        <v>139</v>
      </c>
      <c r="C67" s="166" t="s">
        <v>326</v>
      </c>
      <c r="D67" s="20"/>
      <c r="F67" s="119" t="s">
        <v>327</v>
      </c>
      <c r="G67" s="42"/>
      <c r="H67" s="38"/>
      <c r="I67" s="134" t="s">
        <v>304</v>
      </c>
      <c r="J67" s="53"/>
      <c r="K67" s="47"/>
      <c r="L67" s="134" t="s">
        <v>269</v>
      </c>
      <c r="M67" s="53"/>
      <c r="N67" s="47"/>
      <c r="O67" s="74"/>
      <c r="P67" s="54"/>
    </row>
    <row r="68" spans="1:16" s="19" customFormat="1" ht="29">
      <c r="A68" s="133"/>
      <c r="B68" s="131" t="s">
        <v>141</v>
      </c>
      <c r="C68" s="166" t="s">
        <v>328</v>
      </c>
      <c r="D68" s="20"/>
      <c r="F68" s="119" t="s">
        <v>329</v>
      </c>
      <c r="G68" s="42"/>
      <c r="H68" s="38"/>
      <c r="I68" s="134" t="s">
        <v>308</v>
      </c>
      <c r="J68" s="53"/>
      <c r="K68" s="47"/>
      <c r="L68" s="134" t="s">
        <v>269</v>
      </c>
      <c r="M68" s="53"/>
      <c r="N68" s="47"/>
      <c r="O68" s="74"/>
      <c r="P68" s="54"/>
    </row>
    <row r="69" spans="1:16" s="326" customFormat="1" ht="14.5">
      <c r="A69" s="390"/>
      <c r="B69" s="342">
        <v>5.40</v>
      </c>
      <c r="C69" s="391" t="s">
        <v>330</v>
      </c>
      <c r="D69" s="384"/>
      <c r="F69" s="392"/>
      <c r="G69" s="385"/>
      <c r="H69" s="386"/>
      <c r="I69" s="366"/>
      <c r="J69" s="387"/>
      <c r="K69" s="388"/>
      <c r="L69" s="366"/>
      <c r="M69" s="387"/>
      <c r="N69" s="388"/>
      <c r="O69" s="393"/>
      <c r="P69" s="348"/>
    </row>
    <row r="70" spans="1:16" s="326" customFormat="1" ht="29">
      <c r="A70" s="390"/>
      <c r="B70" s="342" t="s">
        <v>144</v>
      </c>
      <c r="C70" s="394" t="s">
        <v>331</v>
      </c>
      <c r="D70" s="384"/>
      <c r="F70" s="392" t="s">
        <v>332</v>
      </c>
      <c r="G70" s="385"/>
      <c r="H70" s="386"/>
      <c r="I70" s="134" t="s">
        <v>304</v>
      </c>
      <c r="J70" s="387"/>
      <c r="K70" s="388"/>
      <c r="L70" s="366" t="s">
        <v>269</v>
      </c>
      <c r="M70" s="387"/>
      <c r="N70" s="388"/>
      <c r="O70" s="393" t="s">
        <v>333</v>
      </c>
      <c r="P70" s="348"/>
    </row>
    <row r="71" spans="1:16" s="326" customFormat="1" ht="29">
      <c r="A71" s="390"/>
      <c r="B71" s="342" t="s">
        <v>146</v>
      </c>
      <c r="C71" s="394" t="s">
        <v>334</v>
      </c>
      <c r="D71" s="384"/>
      <c r="F71" s="392" t="s">
        <v>335</v>
      </c>
      <c r="G71" s="385"/>
      <c r="H71" s="386"/>
      <c r="I71" s="134" t="s">
        <v>308</v>
      </c>
      <c r="J71" s="387"/>
      <c r="K71" s="388"/>
      <c r="L71" s="366" t="s">
        <v>269</v>
      </c>
      <c r="M71" s="387"/>
      <c r="N71" s="388"/>
      <c r="O71" s="393" t="s">
        <v>333</v>
      </c>
      <c r="P71" s="348"/>
    </row>
    <row r="72" spans="1:16" s="69" customFormat="1" ht="14.5">
      <c r="A72" s="130"/>
      <c r="B72" s="129"/>
      <c r="C72" s="130"/>
      <c r="F72" s="73"/>
      <c r="G72" s="71"/>
      <c r="H72" s="71"/>
      <c r="I72" s="73"/>
      <c r="J72" s="70"/>
      <c r="K72" s="70"/>
      <c r="L72" s="73"/>
      <c r="M72" s="70"/>
      <c r="N72" s="70"/>
      <c r="O72" s="73"/>
      <c r="P72" s="72"/>
    </row>
    <row r="73" spans="1:16" s="19" customFormat="1" ht="15" customHeight="1">
      <c r="A73" s="133"/>
      <c r="B73" s="131">
        <v>6</v>
      </c>
      <c r="C73" s="143" t="s">
        <v>148</v>
      </c>
      <c r="D73" s="20"/>
      <c r="F73" s="74"/>
      <c r="G73" s="42"/>
      <c r="H73" s="38"/>
      <c r="I73" s="134"/>
      <c r="J73" s="53"/>
      <c r="K73" s="47"/>
      <c r="L73" s="134"/>
      <c r="M73" s="53"/>
      <c r="N73" s="47"/>
      <c r="O73" s="74"/>
      <c r="P73" s="54"/>
    </row>
    <row r="74" spans="1:16" s="19" customFormat="1" ht="60" customHeight="1">
      <c r="A74" s="133"/>
      <c r="B74" s="131">
        <v>6.10</v>
      </c>
      <c r="C74" s="146" t="s">
        <v>336</v>
      </c>
      <c r="D74" s="20"/>
      <c r="F74" s="119" t="s">
        <v>337</v>
      </c>
      <c r="G74" s="42"/>
      <c r="H74" s="38"/>
      <c r="I74" s="134"/>
      <c r="J74" s="53"/>
      <c r="K74" s="47"/>
      <c r="L74" s="134"/>
      <c r="M74" s="53"/>
      <c r="N74" s="47"/>
      <c r="O74" s="119"/>
      <c r="P74" s="54"/>
    </row>
    <row r="75" spans="1:16" s="19" customFormat="1" ht="15" customHeight="1">
      <c r="A75" s="133"/>
      <c r="B75" s="131">
        <v>6.20</v>
      </c>
      <c r="C75" s="164" t="s">
        <v>151</v>
      </c>
      <c r="D75" s="20"/>
      <c r="F75" s="74"/>
      <c r="G75" s="42"/>
      <c r="H75" s="38"/>
      <c r="I75" s="134"/>
      <c r="J75" s="53"/>
      <c r="K75" s="47"/>
      <c r="L75" s="134"/>
      <c r="M75" s="53"/>
      <c r="N75" s="47"/>
      <c r="O75" s="74"/>
      <c r="P75" s="54"/>
    </row>
    <row r="76" spans="1:16" s="19" customFormat="1" ht="29">
      <c r="A76" s="133"/>
      <c r="B76" s="131" t="s">
        <v>152</v>
      </c>
      <c r="C76" s="145" t="s">
        <v>338</v>
      </c>
      <c r="D76" s="20"/>
      <c r="F76" s="119" t="s">
        <v>339</v>
      </c>
      <c r="G76" s="42"/>
      <c r="H76" s="38"/>
      <c r="I76" s="134" t="s">
        <v>304</v>
      </c>
      <c r="J76" s="53"/>
      <c r="K76" s="47"/>
      <c r="L76" s="134" t="s">
        <v>269</v>
      </c>
      <c r="M76" s="53"/>
      <c r="N76" s="47"/>
      <c r="O76" s="119" t="s">
        <v>340</v>
      </c>
      <c r="P76" s="54"/>
    </row>
    <row r="77" spans="1:16" s="19" customFormat="1" ht="14.5">
      <c r="A77" s="133"/>
      <c r="B77" s="131" t="s">
        <v>154</v>
      </c>
      <c r="C77" s="145" t="s">
        <v>341</v>
      </c>
      <c r="D77" s="20"/>
      <c r="F77" s="119" t="s">
        <v>342</v>
      </c>
      <c r="G77" s="42"/>
      <c r="H77" s="38"/>
      <c r="I77" s="134" t="s">
        <v>308</v>
      </c>
      <c r="J77" s="53"/>
      <c r="K77" s="47"/>
      <c r="L77" s="134" t="s">
        <v>269</v>
      </c>
      <c r="M77" s="53"/>
      <c r="N77" s="47"/>
      <c r="O77" s="119"/>
      <c r="P77" s="54"/>
    </row>
    <row r="78" spans="1:16" s="19" customFormat="1" ht="15" customHeight="1">
      <c r="A78" s="133"/>
      <c r="B78" s="131">
        <v>6.30</v>
      </c>
      <c r="C78" s="164" t="s">
        <v>156</v>
      </c>
      <c r="D78" s="20"/>
      <c r="F78" s="74"/>
      <c r="G78" s="42"/>
      <c r="H78" s="38"/>
      <c r="I78" s="134"/>
      <c r="J78" s="53"/>
      <c r="K78" s="47"/>
      <c r="L78" s="134"/>
      <c r="M78" s="53"/>
      <c r="N78" s="47"/>
      <c r="O78" s="74"/>
      <c r="P78" s="54"/>
    </row>
    <row r="79" spans="1:16" s="19" customFormat="1" ht="29">
      <c r="A79" s="133"/>
      <c r="B79" s="131" t="s">
        <v>157</v>
      </c>
      <c r="C79" s="145" t="s">
        <v>343</v>
      </c>
      <c r="D79" s="20"/>
      <c r="F79" s="119" t="s">
        <v>344</v>
      </c>
      <c r="G79" s="42"/>
      <c r="H79" s="38"/>
      <c r="I79" s="134" t="s">
        <v>304</v>
      </c>
      <c r="J79" s="53"/>
      <c r="K79" s="47"/>
      <c r="L79" s="134" t="s">
        <v>269</v>
      </c>
      <c r="M79" s="53"/>
      <c r="N79" s="47"/>
      <c r="O79" s="119" t="s">
        <v>340</v>
      </c>
      <c r="P79" s="54"/>
    </row>
    <row r="80" spans="1:16" s="19" customFormat="1" ht="14.5">
      <c r="A80" s="133"/>
      <c r="B80" s="131" t="s">
        <v>159</v>
      </c>
      <c r="C80" s="145" t="s">
        <v>345</v>
      </c>
      <c r="D80" s="20"/>
      <c r="F80" s="119" t="s">
        <v>342</v>
      </c>
      <c r="G80" s="42"/>
      <c r="H80" s="38"/>
      <c r="I80" s="134" t="s">
        <v>308</v>
      </c>
      <c r="J80" s="53"/>
      <c r="K80" s="47"/>
      <c r="L80" s="134" t="s">
        <v>269</v>
      </c>
      <c r="M80" s="53"/>
      <c r="N80" s="47"/>
      <c r="O80" s="119"/>
      <c r="P80" s="54"/>
    </row>
    <row r="81" spans="1:16" s="19" customFormat="1" ht="15" customHeight="1">
      <c r="A81" s="133"/>
      <c r="B81" s="131">
        <v>6.40</v>
      </c>
      <c r="C81" s="164" t="s">
        <v>161</v>
      </c>
      <c r="D81" s="20"/>
      <c r="F81" s="74"/>
      <c r="G81" s="42"/>
      <c r="H81" s="38"/>
      <c r="I81" s="134"/>
      <c r="J81" s="53"/>
      <c r="K81" s="47"/>
      <c r="L81" s="134"/>
      <c r="M81" s="53"/>
      <c r="N81" s="47"/>
      <c r="O81" s="74"/>
      <c r="P81" s="54"/>
    </row>
    <row r="82" spans="1:16" s="19" customFormat="1" ht="58">
      <c r="A82" s="133"/>
      <c r="B82" s="131" t="s">
        <v>162</v>
      </c>
      <c r="C82" s="145" t="s">
        <v>346</v>
      </c>
      <c r="D82" s="20"/>
      <c r="F82" s="119" t="s">
        <v>347</v>
      </c>
      <c r="G82" s="42"/>
      <c r="H82" s="38"/>
      <c r="I82" s="134" t="s">
        <v>348</v>
      </c>
      <c r="J82" s="53"/>
      <c r="K82" s="47"/>
      <c r="L82" s="134" t="s">
        <v>269</v>
      </c>
      <c r="M82" s="53"/>
      <c r="N82" s="47"/>
      <c r="O82" s="119" t="s">
        <v>349</v>
      </c>
      <c r="P82" s="54"/>
    </row>
    <row r="83" spans="1:16" s="19" customFormat="1" ht="14.5">
      <c r="A83" s="133"/>
      <c r="B83" s="131" t="s">
        <v>164</v>
      </c>
      <c r="C83" s="145" t="s">
        <v>350</v>
      </c>
      <c r="D83" s="20"/>
      <c r="F83" s="119" t="s">
        <v>342</v>
      </c>
      <c r="G83" s="42"/>
      <c r="H83" s="38"/>
      <c r="I83" s="134" t="s">
        <v>351</v>
      </c>
      <c r="J83" s="53"/>
      <c r="K83" s="47"/>
      <c r="L83" s="134" t="s">
        <v>269</v>
      </c>
      <c r="M83" s="53"/>
      <c r="N83" s="47"/>
      <c r="O83" s="119"/>
      <c r="P83" s="54"/>
    </row>
    <row r="84" spans="1:16" s="19" customFormat="1" ht="14.5">
      <c r="A84" s="133"/>
      <c r="B84" s="131"/>
      <c r="C84" s="146"/>
      <c r="F84" s="134"/>
      <c r="G84" s="38"/>
      <c r="H84" s="38"/>
      <c r="I84" s="134"/>
      <c r="J84" s="47"/>
      <c r="K84" s="47"/>
      <c r="L84" s="134"/>
      <c r="M84" s="47"/>
      <c r="N84" s="47"/>
      <c r="O84" s="134"/>
      <c r="P84" s="55"/>
    </row>
    <row r="85" spans="1:16" s="65" customFormat="1" ht="18.5">
      <c r="A85" s="138"/>
      <c r="B85" s="139"/>
      <c r="C85" s="140" t="s">
        <v>199</v>
      </c>
      <c r="F85" s="141"/>
      <c r="G85" s="67"/>
      <c r="H85" s="67"/>
      <c r="I85" s="141"/>
      <c r="J85" s="66"/>
      <c r="K85" s="66"/>
      <c r="L85" s="141"/>
      <c r="M85" s="66"/>
      <c r="N85" s="66"/>
      <c r="O85" s="141"/>
      <c r="P85" s="68"/>
    </row>
    <row r="86" spans="1:16" s="69" customFormat="1" ht="14.5">
      <c r="A86" s="130"/>
      <c r="B86" s="129"/>
      <c r="C86" s="130"/>
      <c r="F86" s="73"/>
      <c r="G86" s="71"/>
      <c r="H86" s="71"/>
      <c r="I86" s="73"/>
      <c r="J86" s="70"/>
      <c r="K86" s="70"/>
      <c r="L86" s="73"/>
      <c r="M86" s="70"/>
      <c r="N86" s="70"/>
      <c r="O86" s="73"/>
      <c r="P86" s="72"/>
    </row>
    <row r="87" spans="1:16" s="19" customFormat="1" ht="14.5">
      <c r="A87" s="133"/>
      <c r="B87" s="131">
        <v>7</v>
      </c>
      <c r="C87" s="132" t="s">
        <v>200</v>
      </c>
      <c r="D87" s="20"/>
      <c r="F87" s="134"/>
      <c r="G87" s="42"/>
      <c r="H87" s="38"/>
      <c r="I87" s="134"/>
      <c r="J87" s="53"/>
      <c r="K87" s="47"/>
      <c r="L87" s="134"/>
      <c r="M87" s="53"/>
      <c r="N87" s="47"/>
      <c r="O87" s="134"/>
      <c r="P87" s="54"/>
    </row>
    <row r="88" spans="1:16" s="19" customFormat="1" ht="101.5">
      <c r="A88" s="133"/>
      <c r="B88" s="131">
        <v>7.10</v>
      </c>
      <c r="C88" s="146" t="s">
        <v>201</v>
      </c>
      <c r="D88" s="20"/>
      <c r="F88" s="134" t="s">
        <v>352</v>
      </c>
      <c r="G88" s="42"/>
      <c r="H88" s="38"/>
      <c r="I88" s="134" t="s">
        <v>353</v>
      </c>
      <c r="J88" s="53"/>
      <c r="K88" s="47"/>
      <c r="L88" s="134" t="s">
        <v>269</v>
      </c>
      <c r="M88" s="53"/>
      <c r="N88" s="47"/>
      <c r="O88" s="119" t="s">
        <v>354</v>
      </c>
      <c r="P88" s="54"/>
    </row>
    <row r="89" spans="1:16" s="326" customFormat="1" ht="58">
      <c r="A89" s="390"/>
      <c r="B89" s="342">
        <v>7.20</v>
      </c>
      <c r="C89" s="383" t="s">
        <v>204</v>
      </c>
      <c r="D89" s="384"/>
      <c r="F89" s="366" t="s">
        <v>355</v>
      </c>
      <c r="G89" s="385"/>
      <c r="H89" s="386"/>
      <c r="I89" s="366" t="s">
        <v>356</v>
      </c>
      <c r="J89" s="387"/>
      <c r="K89" s="388"/>
      <c r="L89" s="366" t="s">
        <v>269</v>
      </c>
      <c r="M89" s="387"/>
      <c r="N89" s="388"/>
      <c r="O89" s="392" t="s">
        <v>357</v>
      </c>
      <c r="P89" s="348"/>
    </row>
    <row r="90" spans="1:16" s="326" customFormat="1" ht="130.5">
      <c r="A90" s="390"/>
      <c r="B90" s="342">
        <v>7.30</v>
      </c>
      <c r="C90" s="383" t="s">
        <v>206</v>
      </c>
      <c r="D90" s="384"/>
      <c r="F90" s="366" t="s">
        <v>358</v>
      </c>
      <c r="G90" s="385"/>
      <c r="H90" s="386"/>
      <c r="I90" s="366" t="s">
        <v>356</v>
      </c>
      <c r="J90" s="387"/>
      <c r="K90" s="388"/>
      <c r="L90" s="366" t="s">
        <v>269</v>
      </c>
      <c r="M90" s="387"/>
      <c r="N90" s="388"/>
      <c r="O90" s="392" t="s">
        <v>357</v>
      </c>
      <c r="P90" s="348"/>
    </row>
    <row r="91" spans="1:16" s="326" customFormat="1" ht="14.5">
      <c r="A91" s="390"/>
      <c r="B91" s="342">
        <v>7.40</v>
      </c>
      <c r="C91" s="383" t="s">
        <v>359</v>
      </c>
      <c r="D91" s="384"/>
      <c r="F91" s="366" t="s">
        <v>360</v>
      </c>
      <c r="G91" s="385"/>
      <c r="H91" s="386"/>
      <c r="I91" s="366" t="s">
        <v>353</v>
      </c>
      <c r="J91" s="387"/>
      <c r="K91" s="388"/>
      <c r="L91" s="366" t="s">
        <v>269</v>
      </c>
      <c r="M91" s="387"/>
      <c r="N91" s="388"/>
      <c r="O91" s="392"/>
      <c r="P91" s="348"/>
    </row>
    <row r="92" spans="1:16" s="326" customFormat="1" ht="58">
      <c r="A92" s="390"/>
      <c r="B92" s="342">
        <v>7.50</v>
      </c>
      <c r="C92" s="383" t="s">
        <v>209</v>
      </c>
      <c r="D92" s="384"/>
      <c r="F92" s="366" t="s">
        <v>361</v>
      </c>
      <c r="G92" s="385"/>
      <c r="H92" s="386"/>
      <c r="I92" s="366" t="s">
        <v>356</v>
      </c>
      <c r="J92" s="387"/>
      <c r="K92" s="388"/>
      <c r="L92" s="366" t="s">
        <v>269</v>
      </c>
      <c r="M92" s="387"/>
      <c r="N92" s="388"/>
      <c r="O92" s="392" t="s">
        <v>357</v>
      </c>
      <c r="P92" s="348"/>
    </row>
    <row r="93" spans="1:16" s="326" customFormat="1" ht="130.5">
      <c r="A93" s="390"/>
      <c r="B93" s="342">
        <v>7.60</v>
      </c>
      <c r="C93" s="383" t="s">
        <v>210</v>
      </c>
      <c r="D93" s="384"/>
      <c r="F93" s="366" t="s">
        <v>362</v>
      </c>
      <c r="G93" s="385"/>
      <c r="H93" s="386"/>
      <c r="I93" s="366" t="s">
        <v>356</v>
      </c>
      <c r="J93" s="387"/>
      <c r="K93" s="388"/>
      <c r="L93" s="366" t="s">
        <v>269</v>
      </c>
      <c r="M93" s="387"/>
      <c r="N93" s="388"/>
      <c r="O93" s="392" t="s">
        <v>357</v>
      </c>
      <c r="P93" s="348"/>
    </row>
    <row r="94" spans="1:16" s="19" customFormat="1" ht="14.5">
      <c r="A94" s="133"/>
      <c r="B94" s="342">
        <v>7.70</v>
      </c>
      <c r="C94" s="146" t="s">
        <v>211</v>
      </c>
      <c r="D94" s="20"/>
      <c r="F94" s="134"/>
      <c r="G94" s="42"/>
      <c r="H94" s="38"/>
      <c r="I94" s="134"/>
      <c r="J94" s="53"/>
      <c r="K94" s="47"/>
      <c r="L94" s="134"/>
      <c r="M94" s="53"/>
      <c r="N94" s="47"/>
      <c r="O94" s="119"/>
      <c r="P94" s="54"/>
    </row>
    <row r="95" spans="1:16" s="19" customFormat="1" ht="188.5">
      <c r="A95" s="133"/>
      <c r="B95" s="342" t="s">
        <v>212</v>
      </c>
      <c r="C95" s="145" t="s">
        <v>363</v>
      </c>
      <c r="D95" s="20"/>
      <c r="F95" s="134" t="s">
        <v>364</v>
      </c>
      <c r="G95" s="42"/>
      <c r="H95" s="38"/>
      <c r="I95" s="134" t="s">
        <v>365</v>
      </c>
      <c r="J95" s="53"/>
      <c r="K95" s="47"/>
      <c r="L95" s="134" t="s">
        <v>269</v>
      </c>
      <c r="M95" s="53"/>
      <c r="N95" s="47"/>
      <c r="O95" s="119" t="s">
        <v>366</v>
      </c>
      <c r="P95" s="54"/>
    </row>
    <row r="96" spans="1:16" s="19" customFormat="1" ht="58">
      <c r="A96" s="133"/>
      <c r="B96" s="342" t="s">
        <v>217</v>
      </c>
      <c r="C96" s="145" t="s">
        <v>367</v>
      </c>
      <c r="D96" s="20"/>
      <c r="F96" s="134" t="s">
        <v>368</v>
      </c>
      <c r="G96" s="42"/>
      <c r="H96" s="38"/>
      <c r="I96" s="134" t="s">
        <v>365</v>
      </c>
      <c r="J96" s="53"/>
      <c r="K96" s="47"/>
      <c r="L96" s="134" t="s">
        <v>269</v>
      </c>
      <c r="M96" s="53"/>
      <c r="N96" s="47"/>
      <c r="O96" s="119" t="s">
        <v>369</v>
      </c>
      <c r="P96" s="54"/>
    </row>
    <row r="97" spans="1:16" s="19" customFormat="1" ht="58">
      <c r="A97" s="133"/>
      <c r="B97" s="342" t="s">
        <v>221</v>
      </c>
      <c r="C97" s="145" t="s">
        <v>370</v>
      </c>
      <c r="D97" s="20"/>
      <c r="F97" s="134" t="s">
        <v>371</v>
      </c>
      <c r="G97" s="42"/>
      <c r="H97" s="38"/>
      <c r="I97" s="134" t="s">
        <v>365</v>
      </c>
      <c r="J97" s="53"/>
      <c r="K97" s="47"/>
      <c r="L97" s="134" t="s">
        <v>269</v>
      </c>
      <c r="M97" s="53"/>
      <c r="N97" s="47"/>
      <c r="O97" s="119" t="s">
        <v>372</v>
      </c>
      <c r="P97" s="54"/>
    </row>
    <row r="98" spans="1:16" s="19" customFormat="1" ht="58">
      <c r="A98" s="133"/>
      <c r="B98" s="342" t="s">
        <v>224</v>
      </c>
      <c r="C98" s="145" t="s">
        <v>373</v>
      </c>
      <c r="D98" s="20"/>
      <c r="F98" s="134" t="s">
        <v>374</v>
      </c>
      <c r="G98" s="42"/>
      <c r="H98" s="38"/>
      <c r="I98" s="134" t="s">
        <v>353</v>
      </c>
      <c r="J98" s="53"/>
      <c r="K98" s="47"/>
      <c r="L98" s="134" t="s">
        <v>269</v>
      </c>
      <c r="M98" s="53"/>
      <c r="N98" s="47"/>
      <c r="O98" s="119" t="s">
        <v>366</v>
      </c>
      <c r="P98" s="54"/>
    </row>
    <row r="99" spans="1:16" s="69" customFormat="1" ht="14.5">
      <c r="A99" s="130"/>
      <c r="B99" s="129"/>
      <c r="C99" s="130"/>
      <c r="F99" s="73"/>
      <c r="G99" s="71"/>
      <c r="H99" s="71"/>
      <c r="I99" s="73"/>
      <c r="J99" s="70"/>
      <c r="K99" s="70"/>
      <c r="L99" s="73"/>
      <c r="M99" s="70"/>
      <c r="N99" s="70"/>
      <c r="O99" s="73"/>
      <c r="P99" s="72"/>
    </row>
    <row r="100" spans="1:16" s="326" customFormat="1" ht="14.5">
      <c r="A100" s="390"/>
      <c r="B100" s="342">
        <v>8</v>
      </c>
      <c r="C100" s="395" t="s">
        <v>227</v>
      </c>
      <c r="D100" s="384"/>
      <c r="F100" s="366"/>
      <c r="G100" s="385"/>
      <c r="H100" s="386"/>
      <c r="I100" s="366"/>
      <c r="J100" s="387"/>
      <c r="K100" s="388"/>
      <c r="L100" s="366"/>
      <c r="M100" s="387"/>
      <c r="N100" s="388"/>
      <c r="O100" s="366"/>
      <c r="P100" s="348"/>
    </row>
    <row r="101" spans="1:16" s="326" customFormat="1" ht="58">
      <c r="A101" s="390"/>
      <c r="B101" s="342">
        <v>8.10</v>
      </c>
      <c r="C101" s="383" t="s">
        <v>228</v>
      </c>
      <c r="D101" s="384"/>
      <c r="F101" s="366" t="s">
        <v>375</v>
      </c>
      <c r="G101" s="385"/>
      <c r="H101" s="386"/>
      <c r="I101" s="366" t="s">
        <v>376</v>
      </c>
      <c r="J101" s="387"/>
      <c r="K101" s="388"/>
      <c r="L101" s="366" t="s">
        <v>269</v>
      </c>
      <c r="M101" s="387"/>
      <c r="N101" s="388"/>
      <c r="O101" s="392" t="s">
        <v>377</v>
      </c>
      <c r="P101" s="348"/>
    </row>
    <row r="102" spans="1:16" s="326" customFormat="1" ht="72.5">
      <c r="A102" s="390"/>
      <c r="B102" s="342">
        <v>8.2</v>
      </c>
      <c r="C102" s="383" t="s">
        <v>230</v>
      </c>
      <c r="D102" s="384"/>
      <c r="F102" s="366" t="s">
        <v>378</v>
      </c>
      <c r="G102" s="385"/>
      <c r="H102" s="386"/>
      <c r="I102" s="366" t="s">
        <v>376</v>
      </c>
      <c r="J102" s="387"/>
      <c r="K102" s="388"/>
      <c r="L102" s="366" t="s">
        <v>269</v>
      </c>
      <c r="M102" s="387"/>
      <c r="N102" s="388"/>
      <c r="O102" s="392" t="s">
        <v>379</v>
      </c>
      <c r="P102" s="348"/>
    </row>
    <row r="103" spans="1:16" s="326" customFormat="1" ht="104.15" customHeight="1">
      <c r="A103" s="390"/>
      <c r="B103" s="342">
        <v>8.3</v>
      </c>
      <c r="C103" s="383" t="s">
        <v>231</v>
      </c>
      <c r="D103" s="384"/>
      <c r="F103" s="366" t="s">
        <v>380</v>
      </c>
      <c r="G103" s="385"/>
      <c r="H103" s="386"/>
      <c r="I103" s="366" t="s">
        <v>381</v>
      </c>
      <c r="J103" s="387"/>
      <c r="K103" s="388"/>
      <c r="L103" s="366" t="s">
        <v>269</v>
      </c>
      <c r="M103" s="387"/>
      <c r="N103" s="388"/>
      <c r="O103" s="392" t="s">
        <v>377</v>
      </c>
      <c r="P103" s="348"/>
    </row>
    <row r="104" spans="1:16" s="326" customFormat="1" ht="87">
      <c r="A104" s="390"/>
      <c r="B104" s="342">
        <v>8.40</v>
      </c>
      <c r="C104" s="383" t="s">
        <v>233</v>
      </c>
      <c r="D104" s="384"/>
      <c r="F104" s="366" t="s">
        <v>382</v>
      </c>
      <c r="G104" s="385"/>
      <c r="H104" s="386"/>
      <c r="I104" s="366" t="s">
        <v>381</v>
      </c>
      <c r="J104" s="387"/>
      <c r="K104" s="388"/>
      <c r="L104" s="366" t="s">
        <v>269</v>
      </c>
      <c r="M104" s="387"/>
      <c r="N104" s="388"/>
      <c r="O104" s="392" t="s">
        <v>379</v>
      </c>
      <c r="P104" s="348"/>
    </row>
    <row r="105" spans="1:16" s="69" customFormat="1" ht="14.5">
      <c r="A105" s="130"/>
      <c r="B105" s="129"/>
      <c r="C105" s="130"/>
      <c r="F105" s="73"/>
      <c r="G105" s="71"/>
      <c r="H105" s="71"/>
      <c r="I105" s="73"/>
      <c r="J105" s="70"/>
      <c r="K105" s="70"/>
      <c r="L105" s="73"/>
      <c r="M105" s="70"/>
      <c r="N105" s="70"/>
      <c r="O105" s="73"/>
      <c r="P105" s="72"/>
    </row>
    <row r="106" spans="1:16" s="19" customFormat="1" ht="14.5">
      <c r="A106" s="133"/>
      <c r="B106" s="131">
        <v>9</v>
      </c>
      <c r="C106" s="132" t="s">
        <v>383</v>
      </c>
      <c r="D106" s="20"/>
      <c r="F106" s="134"/>
      <c r="G106" s="42"/>
      <c r="H106" s="38"/>
      <c r="I106" s="134"/>
      <c r="J106" s="53"/>
      <c r="K106" s="47"/>
      <c r="L106" s="134"/>
      <c r="M106" s="53"/>
      <c r="N106" s="47"/>
      <c r="O106" s="134"/>
      <c r="P106" s="54"/>
    </row>
    <row r="107" spans="1:16" s="19" customFormat="1" ht="87">
      <c r="A107" s="133"/>
      <c r="B107" s="135">
        <v>9.10</v>
      </c>
      <c r="C107" s="146" t="s">
        <v>384</v>
      </c>
      <c r="D107" s="20"/>
      <c r="F107" s="134" t="s">
        <v>385</v>
      </c>
      <c r="G107" s="42"/>
      <c r="H107" s="38"/>
      <c r="I107" s="134" t="s">
        <v>304</v>
      </c>
      <c r="J107" s="53"/>
      <c r="K107" s="47"/>
      <c r="L107" s="134" t="s">
        <v>269</v>
      </c>
      <c r="M107" s="53"/>
      <c r="N107" s="47"/>
      <c r="O107" s="119" t="s">
        <v>386</v>
      </c>
      <c r="P107" s="54"/>
    </row>
    <row r="108" spans="1:16" s="19" customFormat="1" ht="72.5">
      <c r="A108" s="133"/>
      <c r="B108" s="131">
        <v>9.2</v>
      </c>
      <c r="C108" s="146" t="s">
        <v>240</v>
      </c>
      <c r="D108" s="20"/>
      <c r="F108" s="134" t="s">
        <v>387</v>
      </c>
      <c r="G108" s="42"/>
      <c r="H108" s="38"/>
      <c r="I108" s="134" t="s">
        <v>365</v>
      </c>
      <c r="J108" s="53"/>
      <c r="K108" s="47"/>
      <c r="L108" s="134" t="s">
        <v>269</v>
      </c>
      <c r="M108" s="53"/>
      <c r="N108" s="47"/>
      <c r="O108" s="119" t="s">
        <v>386</v>
      </c>
      <c r="P108" s="54"/>
    </row>
    <row r="109" spans="1:16" s="69" customFormat="1" ht="14.5">
      <c r="A109" s="130"/>
      <c r="B109" s="129"/>
      <c r="F109" s="73"/>
      <c r="G109" s="71"/>
      <c r="H109" s="71"/>
      <c r="I109" s="73"/>
      <c r="J109" s="70"/>
      <c r="K109" s="70"/>
      <c r="L109" s="73"/>
      <c r="M109" s="70"/>
      <c r="N109" s="70"/>
      <c r="O109" s="73"/>
      <c r="P109" s="72"/>
    </row>
    <row r="110" spans="3:3" ht="14.5">
      <c r="C110" s="17"/>
    </row>
    <row r="111" spans="3:3" ht="14.5">
      <c r="C111" s="17"/>
    </row>
    <row r="112" spans="3:3" ht="14.5">
      <c r="C112" s="17"/>
    </row>
    <row r="113" spans="3:3" ht="14.5">
      <c r="C113" s="17"/>
    </row>
  </sheetData>
  <mergeCells count="1">
    <mergeCell ref="C1:P1"/>
  </mergeCells>
  <pageMargins left="0.7" right="0.7" top="0.75" bottom="0.75" header="0.3" footer="0.3"/>
  <pageSetup fitToHeight="0" orientation="landscape" paperSize="3" scale="6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F4F53DC-41EA-4CA3-9ED8-5557B354058B}">
  <sheetPr>
    <tabColor rgb="FFFFC000"/>
    <pageSetUpPr fitToPage="1"/>
  </sheetPr>
  <dimension ref="B3:F11"/>
  <sheetViews>
    <sheetView showGridLines="0" workbookViewId="0" topLeftCell="A1">
      <selection pane="topLeft" activeCell="F14" sqref="B1:F14"/>
    </sheetView>
  </sheetViews>
  <sheetFormatPr defaultRowHeight="14.5"/>
  <cols>
    <col min="1" max="1" width="7" customWidth="1"/>
    <col min="2" max="2" width="25.5714285714286" customWidth="1"/>
    <col min="3" max="4" width="10.7142857142857" customWidth="1"/>
    <col min="5" max="5" width="60.7142857142857" customWidth="1"/>
    <col min="6" max="6" width="62" customWidth="1"/>
  </cols>
  <sheetData>
    <row r="2" ht="15" thickBot="1"/>
    <row r="3" spans="2:6" s="289" customFormat="1" ht="14.5" customHeight="1">
      <c r="B3" s="727" t="s">
        <v>388</v>
      </c>
      <c r="C3" s="729" t="s">
        <v>389</v>
      </c>
      <c r="D3" s="434" t="s">
        <v>390</v>
      </c>
      <c r="E3" s="729" t="s">
        <v>391</v>
      </c>
      <c r="F3" s="731" t="s">
        <v>392</v>
      </c>
    </row>
    <row r="4" spans="2:6" ht="14.5">
      <c r="B4" s="728"/>
      <c r="C4" s="730"/>
      <c r="D4" s="435" t="s">
        <v>393</v>
      </c>
      <c r="E4" s="730"/>
      <c r="F4" s="732"/>
    </row>
    <row r="5" spans="2:6" ht="29">
      <c r="B5" s="436" t="s">
        <v>394</v>
      </c>
      <c r="C5" s="437">
        <v>2005</v>
      </c>
      <c r="D5" s="437">
        <v>2040</v>
      </c>
      <c r="E5" s="438" t="s">
        <v>650</v>
      </c>
      <c r="F5" s="401" t="s">
        <v>395</v>
      </c>
    </row>
    <row r="6" spans="2:6" ht="58.5" thickBot="1">
      <c r="B6" s="439" t="s">
        <v>396</v>
      </c>
      <c r="C6" s="440">
        <v>2005</v>
      </c>
      <c r="D6" s="440">
        <v>2040</v>
      </c>
      <c r="E6" s="441" t="s">
        <v>397</v>
      </c>
      <c r="F6" s="402" t="s">
        <v>395</v>
      </c>
    </row>
    <row r="7" spans="2:2" ht="14.5">
      <c r="B7" s="359" t="s">
        <v>173</v>
      </c>
    </row>
    <row r="8" spans="2:2" ht="14.5">
      <c r="B8" s="360" t="s">
        <v>398</v>
      </c>
    </row>
    <row r="9" spans="2:2" ht="14.5">
      <c r="B9" s="360" t="s">
        <v>399</v>
      </c>
    </row>
    <row r="10" spans="2:2" ht="14.5">
      <c r="B10" s="361" t="s">
        <v>400</v>
      </c>
    </row>
    <row r="11" spans="2:2" ht="14.5">
      <c r="B11" s="360" t="s">
        <v>401</v>
      </c>
    </row>
  </sheetData>
  <mergeCells count="4">
    <mergeCell ref="B3:B4"/>
    <mergeCell ref="C3:C4"/>
    <mergeCell ref="E3:E4"/>
    <mergeCell ref="F3:F4"/>
  </mergeCells>
  <hyperlinks>
    <hyperlink ref="F5" r:id="rId1" display="Our Clean Energy Commitment | Con Edison"/>
    <hyperlink ref="F6" r:id="rId2" display="Our Clean Energy Commitment | Con Edison"/>
  </hyperlinks>
  <pageMargins left="0.7" right="0.7" top="0.75" bottom="0.75" header="0.3" footer="0.3"/>
  <pageSetup orientation="landscape" paperSize="1" scale="72"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K82"/>
  <sheetViews>
    <sheetView showGridLines="0" zoomScale="85" zoomScaleNormal="85" zoomScaleSheetLayoutView="100" workbookViewId="0" topLeftCell="F32">
      <selection pane="topLeft" activeCell="F32" sqref="F32"/>
    </sheetView>
  </sheetViews>
  <sheetFormatPr defaultRowHeight="14.5"/>
  <cols>
    <col min="1" max="1" width="8.28571428571429" style="242" bestFit="1" customWidth="1"/>
    <col min="2" max="2" width="28.5714285714286" style="33" customWidth="1"/>
    <col min="3" max="3" width="70.2857142857143" style="33" customWidth="1"/>
    <col min="4" max="4" width="4.71428571428571" style="33" customWidth="1"/>
    <col min="5" max="5" width="2.28571428571429" style="33" customWidth="1"/>
    <col min="6" max="6" width="15.4285714285714" style="33" customWidth="1"/>
    <col min="7" max="8" width="2.28571428571429" style="33" customWidth="1"/>
    <col min="9" max="9" width="11.2857142857143" style="33" customWidth="1"/>
    <col min="10" max="10" width="3.42857142857143" style="33" customWidth="1"/>
    <col min="11" max="11" width="2.28571428571429" style="33" customWidth="1"/>
    <col min="12" max="12" width="12.2857142857143" style="33" customWidth="1"/>
    <col min="13" max="14" width="2.28571428571429" style="33" customWidth="1"/>
    <col min="15" max="15" width="13.5714285714286" style="33" customWidth="1"/>
    <col min="16" max="17" width="2.28571428571429" style="33" customWidth="1"/>
    <col min="18" max="18" width="14.2857142857143" style="33" customWidth="1"/>
    <col min="19" max="20" width="2.28571428571429" style="33" customWidth="1"/>
    <col min="21" max="21" width="88.2857142857143" style="43" customWidth="1"/>
    <col min="22" max="23" width="2.28571428571429" style="33" customWidth="1"/>
    <col min="24" max="24" width="60.7142857142857" style="43" customWidth="1"/>
    <col min="25" max="25" width="2.28571428571429" style="33" customWidth="1"/>
    <col min="26" max="26" width="9.28571428571429" customWidth="1"/>
    <col min="27" max="27" width="10.2857142857143" customWidth="1"/>
  </cols>
  <sheetData>
    <row r="1" spans="2:2" s="362" customFormat="1" ht="14">
      <c r="B1" s="363" t="s">
        <v>402</v>
      </c>
    </row>
    <row r="2" spans="1:5" s="364" customFormat="1" ht="14">
      <c r="A2" s="364" t="s">
        <v>403</v>
      </c>
      <c r="B2" s="365"/>
      <c r="C2" s="362"/>
      <c r="D2" s="362"/>
      <c r="E2" s="362"/>
    </row>
    <row r="3" spans="1:5" s="364" customFormat="1" ht="14">
      <c r="A3" s="364" t="s">
        <v>404</v>
      </c>
      <c r="B3" s="365"/>
      <c r="C3" s="362"/>
      <c r="D3" s="362"/>
      <c r="E3" s="362"/>
    </row>
    <row r="4" s="176" customFormat="1" ht="12.5"/>
    <row r="5" spans="1:37" ht="50.25" customHeight="1">
      <c r="A5" s="237"/>
      <c r="B5" s="185"/>
      <c r="C5" s="188" t="s">
        <v>405</v>
      </c>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6"/>
      <c r="AI5" s="186"/>
      <c r="AJ5" s="186"/>
      <c r="AK5" s="186"/>
    </row>
    <row r="6" spans="1:37" ht="14.5">
      <c r="A6"/>
      <c r="B6" s="179"/>
      <c r="C6" s="229"/>
      <c r="D6"/>
      <c r="E6"/>
      <c r="F6" s="367"/>
      <c r="G6" s="368"/>
      <c r="H6" s="369" t="s">
        <v>406</v>
      </c>
      <c r="I6" s="229"/>
      <c r="J6" s="229"/>
      <c r="K6" s="229"/>
      <c r="L6" s="229"/>
      <c r="M6" s="229"/>
      <c r="N6" s="229"/>
      <c r="O6" s="229"/>
      <c r="P6" s="229"/>
      <c r="Q6" s="229"/>
      <c r="R6" s="229"/>
      <c r="S6" s="229"/>
      <c r="T6" s="229"/>
      <c r="U6" s="252"/>
      <c r="V6" s="229"/>
      <c r="W6" s="229"/>
      <c r="X6" s="229"/>
      <c r="Y6" s="229"/>
      <c r="Z6" s="10"/>
      <c r="AA6" s="10"/>
      <c r="AB6" s="10"/>
      <c r="AC6" s="10"/>
      <c r="AD6" s="10"/>
      <c r="AE6" s="8"/>
      <c r="AF6" s="10"/>
      <c r="AG6" s="10"/>
      <c r="AH6" s="8"/>
      <c r="AI6" s="10"/>
      <c r="AJ6" s="10"/>
      <c r="AK6" s="27"/>
    </row>
    <row r="7" spans="1:37" ht="16.4" customHeight="1">
      <c r="A7"/>
      <c r="B7" s="187"/>
      <c r="C7" s="190"/>
      <c r="D7"/>
      <c r="E7"/>
      <c r="F7" s="370"/>
      <c r="G7" s="369"/>
      <c r="H7" s="369" t="s">
        <v>407</v>
      </c>
      <c r="I7" s="190"/>
      <c r="J7" s="190"/>
      <c r="K7" s="190"/>
      <c r="L7" s="190"/>
      <c r="M7" s="190"/>
      <c r="N7" s="190"/>
      <c r="O7" s="190"/>
      <c r="P7" s="190"/>
      <c r="Q7" s="190"/>
      <c r="R7" s="190"/>
      <c r="S7" s="190"/>
      <c r="T7" s="190"/>
      <c r="U7" s="253"/>
      <c r="V7" s="190"/>
      <c r="W7" s="190"/>
      <c r="X7" s="190"/>
      <c r="Y7" s="190"/>
      <c r="Z7" s="10"/>
      <c r="AA7" s="10"/>
      <c r="AB7" s="10"/>
      <c r="AC7" s="10"/>
      <c r="AD7" s="10"/>
      <c r="AE7" s="8"/>
      <c r="AF7" s="10"/>
      <c r="AG7" s="10"/>
      <c r="AH7" s="8"/>
      <c r="AI7" s="10"/>
      <c r="AJ7" s="10"/>
      <c r="AK7" s="27"/>
    </row>
    <row r="8" spans="1:37" ht="14.5">
      <c r="A8"/>
      <c r="B8" s="187"/>
      <c r="C8" s="190"/>
      <c r="D8"/>
      <c r="E8"/>
      <c r="F8" s="371"/>
      <c r="G8" s="369"/>
      <c r="H8" s="369" t="s">
        <v>408</v>
      </c>
      <c r="I8" s="190"/>
      <c r="J8" s="190"/>
      <c r="K8" s="190"/>
      <c r="L8" s="190"/>
      <c r="M8" s="190"/>
      <c r="N8" s="190"/>
      <c r="O8" s="190"/>
      <c r="P8" s="190"/>
      <c r="Q8" s="190"/>
      <c r="R8" s="190"/>
      <c r="S8" s="190"/>
      <c r="T8" s="190"/>
      <c r="U8" s="253"/>
      <c r="V8" s="190"/>
      <c r="W8" s="190"/>
      <c r="X8" s="190"/>
      <c r="Y8" s="190"/>
      <c r="Z8" s="10"/>
      <c r="AA8" s="10"/>
      <c r="AB8" s="10"/>
      <c r="AC8" s="10"/>
      <c r="AD8" s="10"/>
      <c r="AE8" s="8"/>
      <c r="AF8" s="10"/>
      <c r="AG8" s="10"/>
      <c r="AH8" s="8"/>
      <c r="AI8" s="10"/>
      <c r="AJ8" s="10"/>
      <c r="AK8" s="27"/>
    </row>
    <row r="9" spans="2:37" s="19" customFormat="1" ht="14.5">
      <c r="B9" s="218"/>
      <c r="C9" s="219"/>
      <c r="D9" s="219"/>
      <c r="E9" s="219"/>
      <c r="F9" s="219"/>
      <c r="G9" s="219"/>
      <c r="H9" s="219"/>
      <c r="I9" s="219"/>
      <c r="J9" s="219"/>
      <c r="K9" s="219"/>
      <c r="L9" s="219"/>
      <c r="M9" s="219"/>
      <c r="N9" s="219"/>
      <c r="O9" s="219"/>
      <c r="P9" s="219"/>
      <c r="Q9" s="219"/>
      <c r="R9" s="219"/>
      <c r="S9" s="219"/>
      <c r="T9" s="219"/>
      <c r="U9" s="254"/>
      <c r="V9" s="219"/>
      <c r="W9" s="219"/>
      <c r="X9" s="219"/>
      <c r="Y9" s="219"/>
      <c r="Z9" s="220"/>
      <c r="AA9" s="220"/>
      <c r="AB9" s="220"/>
      <c r="AC9" s="220"/>
      <c r="AD9" s="220"/>
      <c r="AE9" s="221"/>
      <c r="AF9" s="220"/>
      <c r="AG9" s="220"/>
      <c r="AH9" s="221"/>
      <c r="AI9" s="220"/>
      <c r="AJ9" s="220"/>
      <c r="AK9" s="31"/>
    </row>
    <row r="10" spans="1:37" s="204" customFormat="1" ht="6" customHeight="1">
      <c r="A10" s="199"/>
      <c r="B10" s="191"/>
      <c r="C10" s="195"/>
      <c r="D10" s="222"/>
      <c r="E10" s="193"/>
      <c r="F10" s="194"/>
      <c r="G10" s="222"/>
      <c r="H10" s="195"/>
      <c r="I10" s="194"/>
      <c r="J10" s="222"/>
      <c r="K10" s="193"/>
      <c r="L10" s="194"/>
      <c r="M10" s="222"/>
      <c r="N10" s="193"/>
      <c r="O10" s="194"/>
      <c r="P10" s="222"/>
      <c r="Q10" s="193"/>
      <c r="R10" s="194"/>
      <c r="S10" s="222"/>
      <c r="T10" s="195"/>
      <c r="U10" s="195"/>
      <c r="V10" s="222"/>
      <c r="W10" s="195"/>
      <c r="X10" s="195"/>
      <c r="Y10" s="195"/>
      <c r="Z10" s="201"/>
      <c r="AA10" s="201"/>
      <c r="AB10" s="201"/>
      <c r="AC10" s="201"/>
      <c r="AD10" s="201"/>
      <c r="AE10" s="202"/>
      <c r="AF10" s="201"/>
      <c r="AG10" s="201"/>
      <c r="AH10" s="202"/>
      <c r="AI10" s="201"/>
      <c r="AJ10" s="201"/>
      <c r="AK10" s="203"/>
    </row>
    <row r="11" spans="1:37" s="204" customFormat="1" ht="14.5">
      <c r="A11" s="238"/>
      <c r="B11" s="191"/>
      <c r="C11" s="191"/>
      <c r="D11" s="223"/>
      <c r="E11" s="192"/>
      <c r="F11" s="192" t="s">
        <v>13</v>
      </c>
      <c r="G11" s="223"/>
      <c r="H11" s="192"/>
      <c r="I11" s="192" t="s">
        <v>14</v>
      </c>
      <c r="J11" s="223"/>
      <c r="K11" s="192"/>
      <c r="L11" s="192" t="s">
        <v>15</v>
      </c>
      <c r="M11" s="223"/>
      <c r="N11" s="192"/>
      <c r="O11" s="192" t="s">
        <v>16</v>
      </c>
      <c r="P11" s="223"/>
      <c r="Q11" s="192"/>
      <c r="R11" s="192" t="s">
        <v>17</v>
      </c>
      <c r="S11" s="223"/>
      <c r="T11" s="196"/>
      <c r="U11" s="197"/>
      <c r="V11" s="223"/>
      <c r="W11" s="196"/>
      <c r="X11" s="197"/>
      <c r="Y11" s="198"/>
      <c r="Z11" s="201"/>
      <c r="AA11" s="201"/>
      <c r="AB11" s="201"/>
      <c r="AC11" s="201"/>
      <c r="AD11" s="201"/>
      <c r="AE11" s="202"/>
      <c r="AF11" s="201"/>
      <c r="AG11" s="201"/>
      <c r="AH11" s="202"/>
      <c r="AI11" s="201"/>
      <c r="AJ11" s="201"/>
      <c r="AK11" s="203"/>
    </row>
    <row r="12" spans="1:37" s="204" customFormat="1" ht="14.5">
      <c r="A12" s="216" t="s">
        <v>18</v>
      </c>
      <c r="B12" s="741" t="s">
        <v>409</v>
      </c>
      <c r="C12" s="742"/>
      <c r="D12" s="223"/>
      <c r="E12" s="192"/>
      <c r="F12" s="217"/>
      <c r="G12" s="223"/>
      <c r="H12" s="192"/>
      <c r="I12" s="217">
        <v>2020</v>
      </c>
      <c r="J12" s="223"/>
      <c r="K12" s="192"/>
      <c r="L12" s="217">
        <v>2021</v>
      </c>
      <c r="M12" s="223"/>
      <c r="N12" s="192"/>
      <c r="O12" s="217">
        <v>2022</v>
      </c>
      <c r="P12" s="223"/>
      <c r="Q12" s="192"/>
      <c r="R12" s="217"/>
      <c r="S12" s="223"/>
      <c r="T12" s="199"/>
      <c r="U12" s="250" t="s">
        <v>410</v>
      </c>
      <c r="V12" s="223"/>
      <c r="W12" s="199"/>
      <c r="X12" s="250" t="s">
        <v>411</v>
      </c>
      <c r="Y12" s="198"/>
      <c r="Z12" s="201"/>
      <c r="AA12" s="201"/>
      <c r="AB12" s="201"/>
      <c r="AC12" s="201"/>
      <c r="AD12" s="201"/>
      <c r="AE12" s="202"/>
      <c r="AF12" s="201"/>
      <c r="AG12" s="201"/>
      <c r="AH12" s="202"/>
      <c r="AI12" s="201"/>
      <c r="AJ12" s="201"/>
      <c r="AK12" s="203"/>
    </row>
    <row r="13" spans="1:37" s="204" customFormat="1" ht="14.5">
      <c r="A13" s="238"/>
      <c r="B13" s="191"/>
      <c r="C13" s="191"/>
      <c r="D13" s="223"/>
      <c r="E13" s="193"/>
      <c r="F13" s="194"/>
      <c r="G13" s="223"/>
      <c r="H13" s="200"/>
      <c r="I13" s="194"/>
      <c r="J13" s="223"/>
      <c r="K13" s="193"/>
      <c r="L13" s="194"/>
      <c r="M13" s="223"/>
      <c r="N13" s="193"/>
      <c r="O13" s="194"/>
      <c r="P13" s="223"/>
      <c r="Q13" s="193"/>
      <c r="R13" s="194"/>
      <c r="S13" s="223"/>
      <c r="T13" s="200"/>
      <c r="U13" s="197"/>
      <c r="V13" s="223"/>
      <c r="W13" s="200"/>
      <c r="X13" s="197"/>
      <c r="Y13" s="198"/>
      <c r="Z13" s="201"/>
      <c r="AA13" s="201"/>
      <c r="AB13" s="201"/>
      <c r="AC13" s="201"/>
      <c r="AD13" s="201"/>
      <c r="AE13" s="202"/>
      <c r="AF13" s="201"/>
      <c r="AG13" s="201"/>
      <c r="AH13" s="202"/>
      <c r="AI13" s="201"/>
      <c r="AJ13" s="201"/>
      <c r="AK13" s="203"/>
    </row>
    <row r="14" spans="1:25" s="341" customFormat="1" ht="6" customHeight="1">
      <c r="A14" s="336"/>
      <c r="B14" s="336"/>
      <c r="C14" s="336"/>
      <c r="D14" s="337"/>
      <c r="E14" s="338"/>
      <c r="F14" s="338"/>
      <c r="G14" s="337"/>
      <c r="H14" s="336"/>
      <c r="I14" s="338"/>
      <c r="J14" s="337"/>
      <c r="K14" s="338"/>
      <c r="L14" s="338"/>
      <c r="M14" s="337"/>
      <c r="N14" s="338"/>
      <c r="O14" s="338"/>
      <c r="P14" s="337"/>
      <c r="Q14" s="338"/>
      <c r="R14" s="338"/>
      <c r="S14" s="337"/>
      <c r="T14" s="336"/>
      <c r="U14" s="336"/>
      <c r="V14" s="337"/>
      <c r="W14" s="336"/>
      <c r="X14" s="336"/>
      <c r="Y14" s="336"/>
    </row>
    <row r="15" spans="1:24" ht="14.5">
      <c r="A15" s="33"/>
      <c r="E15" s="124"/>
      <c r="F15" s="124"/>
      <c r="G15" s="124"/>
      <c r="I15" s="124"/>
      <c r="J15" s="124"/>
      <c r="K15" s="124"/>
      <c r="L15" s="124"/>
      <c r="M15" s="124"/>
      <c r="N15" s="124"/>
      <c r="O15" s="124"/>
      <c r="P15" s="124"/>
      <c r="Q15" s="124"/>
      <c r="R15" s="124"/>
      <c r="S15" s="124"/>
      <c r="U15" s="33"/>
      <c r="X15" s="33"/>
    </row>
    <row r="16" spans="1:25" s="246" customFormat="1" ht="18.5">
      <c r="A16" s="243"/>
      <c r="B16" s="244" t="s">
        <v>412</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row>
    <row r="17" spans="1:23" ht="39">
      <c r="A17" s="205"/>
      <c r="B17" s="187"/>
      <c r="C17" s="179"/>
      <c r="E17" s="181"/>
      <c r="H17" s="181"/>
      <c r="K17" s="181"/>
      <c r="N17" s="181"/>
      <c r="Q17" s="181"/>
      <c r="T17" s="181"/>
      <c r="U17" s="269" t="s">
        <v>413</v>
      </c>
      <c r="V17" s="206"/>
      <c r="W17" s="181"/>
    </row>
    <row r="18" spans="1:23" ht="14.5">
      <c r="A18" s="205">
        <v>1</v>
      </c>
      <c r="B18" s="187" t="s">
        <v>414</v>
      </c>
      <c r="C18" s="179"/>
      <c r="E18" s="181"/>
      <c r="H18" s="181"/>
      <c r="K18" s="181"/>
      <c r="N18" s="181"/>
      <c r="Q18" s="181"/>
      <c r="T18" s="181"/>
      <c r="U18" s="207"/>
      <c r="V18" s="206"/>
      <c r="W18" s="181"/>
    </row>
    <row r="19" spans="1:25" ht="14.5">
      <c r="A19" s="242">
        <v>1.1</v>
      </c>
      <c r="B19" s="739" t="s">
        <v>415</v>
      </c>
      <c r="C19" s="739"/>
      <c r="D19" s="739"/>
      <c r="E19" s="230"/>
      <c r="F19" s="263"/>
      <c r="G19" s="263"/>
      <c r="H19" s="264"/>
      <c r="I19" s="263"/>
      <c r="J19" s="263"/>
      <c r="K19" s="264"/>
      <c r="L19" s="263"/>
      <c r="M19" s="263"/>
      <c r="N19" s="264"/>
      <c r="O19" s="263"/>
      <c r="P19" s="263"/>
      <c r="Q19" s="264"/>
      <c r="R19" s="263"/>
      <c r="S19" s="208"/>
      <c r="T19" s="230"/>
      <c r="U19" s="210"/>
      <c r="V19" s="209"/>
      <c r="W19" s="230"/>
      <c r="X19" s="211"/>
      <c r="Y19" s="242"/>
    </row>
    <row r="20" spans="1:23" ht="26">
      <c r="A20" s="242">
        <v>1.20</v>
      </c>
      <c r="B20" s="739" t="s">
        <v>416</v>
      </c>
      <c r="C20" s="739"/>
      <c r="D20" s="739"/>
      <c r="E20" s="181"/>
      <c r="H20" s="181"/>
      <c r="K20" s="181"/>
      <c r="N20" s="181"/>
      <c r="Q20" s="181"/>
      <c r="T20" s="181"/>
      <c r="U20" s="180" t="s">
        <v>417</v>
      </c>
      <c r="V20" s="206"/>
      <c r="W20" s="181"/>
    </row>
    <row r="21" spans="1:27" ht="14.5">
      <c r="A21" s="242" t="s">
        <v>418</v>
      </c>
      <c r="B21" s="739" t="s">
        <v>419</v>
      </c>
      <c r="C21" s="739"/>
      <c r="D21" s="739"/>
      <c r="E21" s="181"/>
      <c r="F21" s="265"/>
      <c r="G21" s="266"/>
      <c r="H21" s="267"/>
      <c r="I21" s="265"/>
      <c r="J21" s="266"/>
      <c r="K21" s="267"/>
      <c r="L21" s="265"/>
      <c r="M21" s="266"/>
      <c r="N21" s="267"/>
      <c r="O21" s="265"/>
      <c r="P21" s="266"/>
      <c r="Q21" s="267"/>
      <c r="R21" s="265"/>
      <c r="T21" s="181"/>
      <c r="U21" s="180"/>
      <c r="V21" s="206"/>
      <c r="W21" s="181"/>
      <c r="Z21" s="213"/>
      <c r="AA21" s="213"/>
    </row>
    <row r="22" spans="1:27" ht="14.5">
      <c r="A22" s="242" t="s">
        <v>420</v>
      </c>
      <c r="B22" s="739" t="s">
        <v>421</v>
      </c>
      <c r="C22" s="739"/>
      <c r="D22" s="739"/>
      <c r="E22" s="181"/>
      <c r="F22" s="265"/>
      <c r="G22" s="266"/>
      <c r="H22" s="267"/>
      <c r="I22" s="265"/>
      <c r="J22" s="266"/>
      <c r="K22" s="267"/>
      <c r="L22" s="265"/>
      <c r="M22" s="266"/>
      <c r="N22" s="267"/>
      <c r="O22" s="265"/>
      <c r="P22" s="266"/>
      <c r="Q22" s="267"/>
      <c r="R22" s="265"/>
      <c r="T22" s="181"/>
      <c r="U22" s="180"/>
      <c r="V22" s="206"/>
      <c r="W22" s="181"/>
      <c r="Z22" s="213"/>
      <c r="AA22" s="213"/>
    </row>
    <row r="23" spans="1:27" ht="14.5">
      <c r="A23" s="242" t="s">
        <v>422</v>
      </c>
      <c r="B23" s="739" t="s">
        <v>423</v>
      </c>
      <c r="C23" s="739"/>
      <c r="D23" s="739"/>
      <c r="E23" s="181"/>
      <c r="F23" s="265"/>
      <c r="G23" s="266"/>
      <c r="H23" s="267"/>
      <c r="I23" s="265"/>
      <c r="J23" s="266"/>
      <c r="K23" s="267"/>
      <c r="L23" s="265"/>
      <c r="M23" s="266"/>
      <c r="N23" s="267"/>
      <c r="O23" s="265"/>
      <c r="P23" s="266"/>
      <c r="Q23" s="267"/>
      <c r="R23" s="265"/>
      <c r="T23" s="181"/>
      <c r="U23" s="180"/>
      <c r="V23" s="206"/>
      <c r="W23" s="181"/>
      <c r="Z23" s="213"/>
      <c r="AA23" s="213"/>
    </row>
    <row r="24" spans="1:27" ht="14.5">
      <c r="A24" s="242" t="s">
        <v>424</v>
      </c>
      <c r="B24" s="739" t="s">
        <v>425</v>
      </c>
      <c r="C24" s="739"/>
      <c r="D24" s="739"/>
      <c r="E24" s="181"/>
      <c r="F24" s="265"/>
      <c r="G24" s="266"/>
      <c r="H24" s="267"/>
      <c r="I24" s="265"/>
      <c r="J24" s="266"/>
      <c r="K24" s="267"/>
      <c r="L24" s="265"/>
      <c r="M24" s="266"/>
      <c r="N24" s="267"/>
      <c r="O24" s="265"/>
      <c r="P24" s="266"/>
      <c r="Q24" s="267"/>
      <c r="R24" s="265"/>
      <c r="T24" s="181"/>
      <c r="U24" s="180"/>
      <c r="V24" s="206"/>
      <c r="W24" s="181"/>
      <c r="Z24" s="213"/>
      <c r="AA24" s="213"/>
    </row>
    <row r="25" spans="1:24" ht="52">
      <c r="A25" s="123">
        <v>1.30</v>
      </c>
      <c r="B25" s="735" t="s">
        <v>426</v>
      </c>
      <c r="C25" s="735"/>
      <c r="D25" s="735"/>
      <c r="E25" s="181"/>
      <c r="F25" s="265"/>
      <c r="G25" s="266"/>
      <c r="H25" s="267"/>
      <c r="I25" s="265"/>
      <c r="J25" s="266"/>
      <c r="K25" s="267"/>
      <c r="L25" s="265"/>
      <c r="M25" s="266"/>
      <c r="N25" s="267"/>
      <c r="O25" s="265"/>
      <c r="P25" s="266"/>
      <c r="Q25" s="267"/>
      <c r="R25" s="265"/>
      <c r="T25" s="181"/>
      <c r="U25" s="180" t="s">
        <v>427</v>
      </c>
      <c r="V25" s="206"/>
      <c r="W25" s="181"/>
      <c r="X25" s="207" t="s">
        <v>428</v>
      </c>
    </row>
    <row r="26" spans="1:23" ht="14.5">
      <c r="A26" s="242" t="s">
        <v>429</v>
      </c>
      <c r="B26" s="739" t="s">
        <v>430</v>
      </c>
      <c r="C26" s="739"/>
      <c r="D26" s="739"/>
      <c r="E26" s="181"/>
      <c r="F26" s="265"/>
      <c r="G26" s="266"/>
      <c r="H26" s="267"/>
      <c r="I26" s="265"/>
      <c r="J26" s="266"/>
      <c r="K26" s="267"/>
      <c r="L26" s="265"/>
      <c r="M26" s="266"/>
      <c r="N26" s="267"/>
      <c r="O26" s="265"/>
      <c r="P26" s="266"/>
      <c r="Q26" s="267"/>
      <c r="R26" s="265"/>
      <c r="T26" s="181"/>
      <c r="U26" s="180" t="s">
        <v>431</v>
      </c>
      <c r="V26" s="206"/>
      <c r="W26" s="181"/>
    </row>
    <row r="27" spans="1:23" ht="14.5">
      <c r="A27" s="242" t="s">
        <v>432</v>
      </c>
      <c r="B27" s="739" t="s">
        <v>433</v>
      </c>
      <c r="C27" s="739"/>
      <c r="D27" s="739"/>
      <c r="E27" s="181"/>
      <c r="F27" s="265"/>
      <c r="G27" s="266"/>
      <c r="H27" s="267"/>
      <c r="I27" s="265"/>
      <c r="J27" s="266"/>
      <c r="K27" s="267"/>
      <c r="L27" s="265"/>
      <c r="M27" s="266"/>
      <c r="N27" s="267"/>
      <c r="O27" s="265"/>
      <c r="P27" s="266"/>
      <c r="Q27" s="267"/>
      <c r="R27" s="265"/>
      <c r="T27" s="181"/>
      <c r="U27" s="180" t="s">
        <v>431</v>
      </c>
      <c r="V27" s="206"/>
      <c r="W27" s="181"/>
    </row>
    <row r="28" spans="2:23" ht="14.5">
      <c r="B28" s="242"/>
      <c r="C28" s="242"/>
      <c r="D28" s="242"/>
      <c r="E28" s="181"/>
      <c r="F28" s="212"/>
      <c r="H28" s="181"/>
      <c r="I28" s="212"/>
      <c r="K28" s="181"/>
      <c r="L28" s="212"/>
      <c r="N28" s="181"/>
      <c r="O28" s="212"/>
      <c r="Q28" s="181"/>
      <c r="R28" s="212"/>
      <c r="T28" s="181"/>
      <c r="U28" s="180"/>
      <c r="V28" s="206"/>
      <c r="W28" s="181"/>
    </row>
    <row r="29" spans="1:23" ht="14.5">
      <c r="A29" s="205">
        <v>2</v>
      </c>
      <c r="B29" s="737" t="s">
        <v>434</v>
      </c>
      <c r="C29" s="737"/>
      <c r="D29" s="737"/>
      <c r="E29" s="181"/>
      <c r="F29" s="212"/>
      <c r="H29" s="181"/>
      <c r="I29" s="212"/>
      <c r="K29" s="181"/>
      <c r="L29" s="212"/>
      <c r="N29" s="181"/>
      <c r="O29" s="212"/>
      <c r="Q29" s="181"/>
      <c r="R29" s="212"/>
      <c r="T29" s="181"/>
      <c r="U29" s="207"/>
      <c r="V29" s="206"/>
      <c r="W29" s="181"/>
    </row>
    <row r="30" spans="1:27" s="3" customFormat="1" ht="87" customHeight="1">
      <c r="A30" s="270">
        <v>2.10</v>
      </c>
      <c r="B30" s="740" t="s">
        <v>435</v>
      </c>
      <c r="C30" s="740"/>
      <c r="D30" s="740"/>
      <c r="E30" s="183"/>
      <c r="F30" s="275">
        <f>F31*25</f>
        <v>0</v>
      </c>
      <c r="G30" s="272"/>
      <c r="H30" s="273"/>
      <c r="I30" s="275">
        <f>I31*25</f>
        <v>0</v>
      </c>
      <c r="J30" s="272"/>
      <c r="K30" s="273"/>
      <c r="L30" s="275">
        <f>L31*25</f>
        <v>0</v>
      </c>
      <c r="M30" s="272"/>
      <c r="N30" s="273"/>
      <c r="O30" s="275">
        <f>O31*25</f>
        <v>0</v>
      </c>
      <c r="P30" s="272"/>
      <c r="Q30" s="273"/>
      <c r="R30" s="275">
        <f>R31*25</f>
        <v>0</v>
      </c>
      <c r="S30" s="182"/>
      <c r="T30" s="183"/>
      <c r="U30" s="258" t="s">
        <v>436</v>
      </c>
      <c r="V30" s="184"/>
      <c r="W30" s="183"/>
      <c r="X30" s="180" t="s">
        <v>437</v>
      </c>
      <c r="Y30" s="184"/>
      <c r="Z30" s="214"/>
      <c r="AA30" s="214"/>
    </row>
    <row r="31" spans="1:27" s="3" customFormat="1" ht="21.65" customHeight="1">
      <c r="A31" s="240">
        <v>2.2</v>
      </c>
      <c r="B31" s="736" t="s">
        <v>438</v>
      </c>
      <c r="C31" s="736"/>
      <c r="D31" s="736"/>
      <c r="E31" s="183"/>
      <c r="F31" s="260"/>
      <c r="G31" s="261"/>
      <c r="H31" s="262"/>
      <c r="I31" s="260"/>
      <c r="J31" s="261"/>
      <c r="K31" s="262"/>
      <c r="L31" s="260"/>
      <c r="M31" s="261"/>
      <c r="N31" s="262"/>
      <c r="O31" s="260"/>
      <c r="P31" s="261"/>
      <c r="Q31" s="262"/>
      <c r="R31" s="260"/>
      <c r="S31" s="182"/>
      <c r="T31" s="183"/>
      <c r="U31" s="350" t="s">
        <v>439</v>
      </c>
      <c r="V31" s="184"/>
      <c r="W31" s="183"/>
      <c r="X31" s="259"/>
      <c r="Y31" s="184"/>
      <c r="Z31" s="214"/>
      <c r="AA31" s="214"/>
    </row>
    <row r="32" spans="1:27" s="3" customFormat="1" ht="62.25" customHeight="1">
      <c r="A32" s="270" t="s">
        <v>440</v>
      </c>
      <c r="B32" s="271" t="s">
        <v>441</v>
      </c>
      <c r="C32" s="271"/>
      <c r="D32" s="251"/>
      <c r="E32" s="183"/>
      <c r="F32" s="255">
        <f>((F31*1000)/0.0192)/1000000</f>
        <v>0</v>
      </c>
      <c r="G32" s="256"/>
      <c r="H32" s="257"/>
      <c r="I32" s="255">
        <f>((I31*1000)/0.0192)/1000000</f>
        <v>0</v>
      </c>
      <c r="J32" s="256"/>
      <c r="K32" s="257"/>
      <c r="L32" s="255">
        <f>((L31*1000)/0.0192)/1000000</f>
        <v>0</v>
      </c>
      <c r="M32" s="256"/>
      <c r="N32" s="257"/>
      <c r="O32" s="255">
        <f>((O31*1000)/0.0192)/1000000</f>
        <v>0</v>
      </c>
      <c r="P32" s="256"/>
      <c r="Q32" s="257"/>
      <c r="R32" s="255">
        <f>((R31*1000)/0.0192)/1000000</f>
        <v>0</v>
      </c>
      <c r="S32" s="182"/>
      <c r="T32" s="183"/>
      <c r="U32" s="351"/>
      <c r="V32" s="184"/>
      <c r="W32" s="183"/>
      <c r="X32" s="258" t="s">
        <v>442</v>
      </c>
      <c r="Y32" s="184"/>
      <c r="Z32" s="214"/>
      <c r="AA32" s="214"/>
    </row>
    <row r="33" spans="1:25" s="3" customFormat="1" ht="50.25" customHeight="1">
      <c r="A33" s="271">
        <v>2.3</v>
      </c>
      <c r="B33" s="735" t="s">
        <v>443</v>
      </c>
      <c r="C33" s="735"/>
      <c r="D33" s="182"/>
      <c r="E33" s="183"/>
      <c r="F33" s="268"/>
      <c r="G33" s="261"/>
      <c r="H33" s="262"/>
      <c r="I33" s="268"/>
      <c r="J33" s="261"/>
      <c r="K33" s="262"/>
      <c r="L33" s="268"/>
      <c r="M33" s="261"/>
      <c r="N33" s="262"/>
      <c r="O33" s="268"/>
      <c r="P33" s="261"/>
      <c r="Q33" s="262"/>
      <c r="R33" s="268"/>
      <c r="S33" s="182"/>
      <c r="T33" s="183"/>
      <c r="U33" s="258" t="s">
        <v>444</v>
      </c>
      <c r="V33" s="182"/>
      <c r="W33" s="183"/>
      <c r="X33" s="180" t="s">
        <v>445</v>
      </c>
      <c r="Y33" s="182"/>
    </row>
    <row r="34" spans="1:25" s="3" customFormat="1" ht="50.25" customHeight="1">
      <c r="A34" s="271" t="s">
        <v>446</v>
      </c>
      <c r="B34" s="735" t="s">
        <v>447</v>
      </c>
      <c r="C34" s="735"/>
      <c r="D34" s="182"/>
      <c r="E34" s="183"/>
      <c r="F34" s="274">
        <f>(F33/1000)*0.95</f>
        <v>0</v>
      </c>
      <c r="G34" s="272"/>
      <c r="H34" s="273"/>
      <c r="I34" s="274">
        <f>(I33/1000)*0.95</f>
        <v>0</v>
      </c>
      <c r="J34" s="272"/>
      <c r="K34" s="273"/>
      <c r="L34" s="274">
        <f>(L33/1000)*0.95</f>
        <v>0</v>
      </c>
      <c r="M34" s="272"/>
      <c r="N34" s="273"/>
      <c r="O34" s="274">
        <f>(O33/1000)*0.95</f>
        <v>0</v>
      </c>
      <c r="P34" s="272"/>
      <c r="Q34" s="273"/>
      <c r="R34" s="274">
        <f>(R33/1000)*0.95</f>
        <v>0</v>
      </c>
      <c r="S34" s="182"/>
      <c r="T34" s="183"/>
      <c r="U34" s="180"/>
      <c r="V34" s="182"/>
      <c r="W34" s="183"/>
      <c r="X34" s="258" t="s">
        <v>448</v>
      </c>
      <c r="Y34" s="182"/>
    </row>
    <row r="35" spans="1:25" s="3" customFormat="1" ht="78" customHeight="1">
      <c r="A35" s="271">
        <v>2.40</v>
      </c>
      <c r="B35" s="735" t="s">
        <v>449</v>
      </c>
      <c r="C35" s="735"/>
      <c r="D35" s="182"/>
      <c r="E35" s="183"/>
      <c r="F35" s="354" t="str">
        <f>IF(F34&gt;0,F32/F34,"Missing Data")</f>
        <v>Missing Data</v>
      </c>
      <c r="G35" s="355"/>
      <c r="H35" s="356"/>
      <c r="I35" s="354" t="str">
        <f>IF(I34&gt;0,I32/I34,"Missing Data")</f>
        <v>Missing Data</v>
      </c>
      <c r="J35" s="355"/>
      <c r="K35" s="356"/>
      <c r="L35" s="354" t="str">
        <f>IF(L34&gt;0,L32/L34,"Missing Data")</f>
        <v>Missing Data</v>
      </c>
      <c r="M35" s="355"/>
      <c r="N35" s="356"/>
      <c r="O35" s="354" t="str">
        <f>IF(O34&gt;0,O32/O34,"Missing Data")</f>
        <v>Missing Data</v>
      </c>
      <c r="P35" s="355"/>
      <c r="Q35" s="356"/>
      <c r="R35" s="354" t="str">
        <f>IF(R34&gt;0,R32/R34,"Missing Data")</f>
        <v>Missing Data</v>
      </c>
      <c r="S35" s="182"/>
      <c r="T35" s="183"/>
      <c r="U35" s="258" t="s">
        <v>450</v>
      </c>
      <c r="V35" s="182"/>
      <c r="W35" s="183"/>
      <c r="Y35" s="182"/>
    </row>
    <row r="36" spans="1:25" s="3" customFormat="1" ht="14.5">
      <c r="A36" s="251"/>
      <c r="B36" s="182"/>
      <c r="C36" s="182"/>
      <c r="D36" s="182"/>
      <c r="E36" s="183"/>
      <c r="F36" s="182"/>
      <c r="G36" s="182"/>
      <c r="H36" s="183"/>
      <c r="I36" s="182"/>
      <c r="J36" s="182"/>
      <c r="K36" s="183"/>
      <c r="L36" s="182"/>
      <c r="M36" s="182"/>
      <c r="N36" s="183"/>
      <c r="O36" s="182"/>
      <c r="P36" s="182"/>
      <c r="Q36" s="183"/>
      <c r="R36" s="182"/>
      <c r="S36" s="182"/>
      <c r="T36" s="183"/>
      <c r="U36" s="182"/>
      <c r="V36" s="182"/>
      <c r="W36" s="183"/>
      <c r="Y36" s="182"/>
    </row>
    <row r="37" spans="1:25" s="19" customFormat="1" ht="14.5">
      <c r="A37" s="227"/>
      <c r="B37" s="227"/>
      <c r="C37" s="227"/>
      <c r="D37" s="233"/>
      <c r="E37" s="234"/>
      <c r="F37" s="233"/>
      <c r="G37" s="233"/>
      <c r="H37" s="234"/>
      <c r="I37" s="233"/>
      <c r="J37" s="233"/>
      <c r="K37" s="234"/>
      <c r="L37" s="233"/>
      <c r="M37" s="233"/>
      <c r="N37" s="234"/>
      <c r="O37" s="233"/>
      <c r="P37" s="233"/>
      <c r="Q37" s="234"/>
      <c r="R37" s="233"/>
      <c r="S37" s="233"/>
      <c r="T37" s="234"/>
      <c r="U37" s="182"/>
      <c r="V37" s="233"/>
      <c r="W37" s="234"/>
      <c r="X37" s="235"/>
      <c r="Y37" s="233"/>
    </row>
    <row r="38" spans="1:37" s="226" customFormat="1" ht="18.5">
      <c r="A38" s="239"/>
      <c r="B38" s="225" t="s">
        <v>451</v>
      </c>
      <c r="C38" s="224"/>
      <c r="D38" s="224"/>
      <c r="E38" s="232"/>
      <c r="F38" s="303"/>
      <c r="G38" s="303"/>
      <c r="H38" s="304"/>
      <c r="I38" s="303"/>
      <c r="J38" s="303"/>
      <c r="K38" s="304"/>
      <c r="L38" s="303"/>
      <c r="M38" s="303"/>
      <c r="N38" s="304"/>
      <c r="O38" s="303"/>
      <c r="P38" s="303"/>
      <c r="Q38" s="304"/>
      <c r="R38" s="303"/>
      <c r="S38" s="224"/>
      <c r="T38" s="232"/>
      <c r="U38" s="224"/>
      <c r="V38" s="224"/>
      <c r="W38" s="232"/>
      <c r="X38" s="224"/>
      <c r="Y38" s="224"/>
      <c r="AK38" s="281"/>
    </row>
    <row r="39" spans="1:25" s="3" customFormat="1" ht="57.5">
      <c r="A39" s="240"/>
      <c r="B39" s="736"/>
      <c r="C39" s="736"/>
      <c r="D39" s="736"/>
      <c r="E39" s="183"/>
      <c r="F39" s="301"/>
      <c r="G39" s="301"/>
      <c r="H39" s="302"/>
      <c r="I39" s="301"/>
      <c r="J39" s="301"/>
      <c r="K39" s="302"/>
      <c r="L39" s="301"/>
      <c r="M39" s="301"/>
      <c r="N39" s="302"/>
      <c r="O39" s="301"/>
      <c r="P39" s="301"/>
      <c r="Q39" s="302"/>
      <c r="R39" s="301"/>
      <c r="S39" s="182"/>
      <c r="T39" s="183"/>
      <c r="U39" s="269" t="s">
        <v>452</v>
      </c>
      <c r="V39" s="184"/>
      <c r="W39" s="183"/>
      <c r="X39" s="278"/>
      <c r="Y39" s="184"/>
    </row>
    <row r="40" spans="1:25" s="3" customFormat="1" ht="18.5">
      <c r="A40" s="240"/>
      <c r="B40" s="251"/>
      <c r="C40" s="251"/>
      <c r="D40" s="251"/>
      <c r="E40" s="183"/>
      <c r="F40" s="301"/>
      <c r="G40" s="301"/>
      <c r="H40" s="302"/>
      <c r="I40" s="301"/>
      <c r="J40" s="301"/>
      <c r="K40" s="302"/>
      <c r="L40" s="301"/>
      <c r="M40" s="301"/>
      <c r="N40" s="302"/>
      <c r="O40" s="301"/>
      <c r="P40" s="301"/>
      <c r="Q40" s="302"/>
      <c r="R40" s="301"/>
      <c r="S40" s="182"/>
      <c r="T40" s="183"/>
      <c r="U40" s="288"/>
      <c r="V40" s="184"/>
      <c r="W40" s="183"/>
      <c r="X40" s="278"/>
      <c r="Y40" s="184"/>
    </row>
    <row r="41" spans="1:25" s="3" customFormat="1" ht="26">
      <c r="A41" s="327">
        <v>1</v>
      </c>
      <c r="B41" s="737" t="s">
        <v>453</v>
      </c>
      <c r="C41" s="737"/>
      <c r="D41" s="737"/>
      <c r="E41" s="183"/>
      <c r="F41" s="314"/>
      <c r="G41" s="301"/>
      <c r="H41" s="302"/>
      <c r="I41" s="301"/>
      <c r="J41" s="301"/>
      <c r="K41" s="302"/>
      <c r="L41" s="301"/>
      <c r="M41" s="301"/>
      <c r="N41" s="302"/>
      <c r="O41" s="301"/>
      <c r="P41" s="301"/>
      <c r="Q41" s="302"/>
      <c r="R41" s="301"/>
      <c r="S41" s="182"/>
      <c r="T41" s="183"/>
      <c r="U41" s="328" t="s">
        <v>454</v>
      </c>
      <c r="V41" s="184"/>
      <c r="W41" s="183"/>
      <c r="X41" s="278"/>
      <c r="Y41" s="184"/>
    </row>
    <row r="42" spans="1:25" s="3" customFormat="1" ht="14.5">
      <c r="A42" s="251" t="s">
        <v>455</v>
      </c>
      <c r="B42" s="736" t="s">
        <v>456</v>
      </c>
      <c r="C42" s="736"/>
      <c r="D42" s="736"/>
      <c r="E42" s="183"/>
      <c r="F42" s="310"/>
      <c r="G42" s="308"/>
      <c r="H42" s="309"/>
      <c r="I42" s="310"/>
      <c r="J42" s="308"/>
      <c r="K42" s="309"/>
      <c r="L42" s="310"/>
      <c r="M42" s="308"/>
      <c r="N42" s="309"/>
      <c r="O42" s="310"/>
      <c r="P42" s="308"/>
      <c r="Q42" s="309"/>
      <c r="R42" s="310"/>
      <c r="S42" s="182"/>
      <c r="T42" s="183"/>
      <c r="U42" s="180" t="s">
        <v>457</v>
      </c>
      <c r="V42" s="184"/>
      <c r="W42" s="183"/>
      <c r="X42" s="278"/>
      <c r="Y42" s="184"/>
    </row>
    <row r="43" spans="1:25" s="3" customFormat="1" ht="14.5">
      <c r="A43" s="251" t="s">
        <v>458</v>
      </c>
      <c r="B43" s="736" t="s">
        <v>459</v>
      </c>
      <c r="C43" s="736"/>
      <c r="D43" s="736"/>
      <c r="E43" s="183"/>
      <c r="F43" s="310"/>
      <c r="G43" s="308"/>
      <c r="H43" s="309"/>
      <c r="I43" s="310"/>
      <c r="J43" s="308"/>
      <c r="K43" s="309"/>
      <c r="L43" s="310"/>
      <c r="M43" s="308"/>
      <c r="N43" s="309"/>
      <c r="O43" s="310"/>
      <c r="P43" s="308"/>
      <c r="Q43" s="309"/>
      <c r="R43" s="310"/>
      <c r="S43" s="182"/>
      <c r="T43" s="183"/>
      <c r="U43" s="180" t="s">
        <v>460</v>
      </c>
      <c r="V43" s="184"/>
      <c r="W43" s="183"/>
      <c r="X43" s="278"/>
      <c r="Y43" s="184"/>
    </row>
    <row r="44" spans="1:25" s="3" customFormat="1" ht="14.5">
      <c r="A44" s="251" t="s">
        <v>461</v>
      </c>
      <c r="B44" s="736" t="s">
        <v>462</v>
      </c>
      <c r="C44" s="736"/>
      <c r="D44" s="736"/>
      <c r="E44" s="183"/>
      <c r="F44" s="310"/>
      <c r="G44" s="308"/>
      <c r="H44" s="309"/>
      <c r="I44" s="310"/>
      <c r="J44" s="308"/>
      <c r="K44" s="309"/>
      <c r="L44" s="310"/>
      <c r="M44" s="308"/>
      <c r="N44" s="309"/>
      <c r="O44" s="310"/>
      <c r="P44" s="308"/>
      <c r="Q44" s="309"/>
      <c r="R44" s="310"/>
      <c r="S44" s="182"/>
      <c r="T44" s="183"/>
      <c r="U44" s="180" t="s">
        <v>463</v>
      </c>
      <c r="V44" s="184"/>
      <c r="W44" s="183"/>
      <c r="X44" s="278"/>
      <c r="Y44" s="184"/>
    </row>
    <row r="45" spans="1:25" s="3" customFormat="1" ht="14.5">
      <c r="A45" s="251" t="s">
        <v>464</v>
      </c>
      <c r="B45" s="251" t="s">
        <v>465</v>
      </c>
      <c r="C45" s="251"/>
      <c r="D45" s="251"/>
      <c r="E45" s="183"/>
      <c r="F45" s="310"/>
      <c r="G45" s="308"/>
      <c r="H45" s="309"/>
      <c r="I45" s="310"/>
      <c r="J45" s="308"/>
      <c r="K45" s="309"/>
      <c r="L45" s="310"/>
      <c r="M45" s="308"/>
      <c r="N45" s="309"/>
      <c r="O45" s="310"/>
      <c r="P45" s="308"/>
      <c r="Q45" s="309"/>
      <c r="R45" s="310"/>
      <c r="S45" s="182"/>
      <c r="T45" s="183"/>
      <c r="U45" s="180" t="s">
        <v>466</v>
      </c>
      <c r="V45" s="184"/>
      <c r="W45" s="183"/>
      <c r="X45" s="278"/>
      <c r="Y45" s="184"/>
    </row>
    <row r="46" spans="1:25" s="3" customFormat="1" ht="14.5">
      <c r="A46" s="251" t="s">
        <v>467</v>
      </c>
      <c r="B46" s="738" t="s">
        <v>468</v>
      </c>
      <c r="C46" s="738"/>
      <c r="D46" s="276"/>
      <c r="E46" s="183"/>
      <c r="F46" s="310"/>
      <c r="G46" s="308"/>
      <c r="H46" s="309"/>
      <c r="I46" s="310"/>
      <c r="J46" s="308"/>
      <c r="K46" s="309"/>
      <c r="L46" s="310"/>
      <c r="M46" s="308"/>
      <c r="N46" s="309"/>
      <c r="O46" s="310"/>
      <c r="P46" s="308"/>
      <c r="Q46" s="309"/>
      <c r="R46" s="310"/>
      <c r="S46" s="182"/>
      <c r="T46" s="183"/>
      <c r="U46" s="180" t="s">
        <v>469</v>
      </c>
      <c r="V46" s="184"/>
      <c r="W46" s="183"/>
      <c r="X46" s="278"/>
      <c r="Y46" s="184"/>
    </row>
    <row r="47" spans="1:25" s="3" customFormat="1" ht="14.5">
      <c r="A47" s="251" t="s">
        <v>470</v>
      </c>
      <c r="B47" s="738" t="s">
        <v>471</v>
      </c>
      <c r="C47" s="738"/>
      <c r="D47" s="738"/>
      <c r="E47" s="183"/>
      <c r="F47" s="310"/>
      <c r="G47" s="308"/>
      <c r="H47" s="309"/>
      <c r="I47" s="310"/>
      <c r="J47" s="308"/>
      <c r="K47" s="309"/>
      <c r="L47" s="310"/>
      <c r="M47" s="308"/>
      <c r="N47" s="309"/>
      <c r="O47" s="310"/>
      <c r="P47" s="308"/>
      <c r="Q47" s="309"/>
      <c r="R47" s="310"/>
      <c r="S47" s="182"/>
      <c r="T47" s="183"/>
      <c r="U47" s="180" t="s">
        <v>472</v>
      </c>
      <c r="V47" s="184"/>
      <c r="W47" s="183"/>
      <c r="X47" s="278"/>
      <c r="Y47" s="184"/>
    </row>
    <row r="48" spans="1:25" s="3" customFormat="1" ht="14.5">
      <c r="A48" s="240" t="s">
        <v>473</v>
      </c>
      <c r="B48" s="736" t="s">
        <v>474</v>
      </c>
      <c r="C48" s="736"/>
      <c r="D48" s="736"/>
      <c r="E48" s="183"/>
      <c r="F48" s="310"/>
      <c r="G48" s="308"/>
      <c r="H48" s="309"/>
      <c r="I48" s="310"/>
      <c r="J48" s="308"/>
      <c r="K48" s="309"/>
      <c r="L48" s="310"/>
      <c r="M48" s="308"/>
      <c r="N48" s="309"/>
      <c r="O48" s="310"/>
      <c r="P48" s="308"/>
      <c r="Q48" s="309"/>
      <c r="R48" s="310"/>
      <c r="S48" s="182"/>
      <c r="T48" s="183"/>
      <c r="U48" s="180" t="s">
        <v>475</v>
      </c>
      <c r="V48" s="184"/>
      <c r="W48" s="183"/>
      <c r="X48" s="278"/>
      <c r="Y48" s="184"/>
    </row>
    <row r="49" spans="1:25" s="3" customFormat="1" ht="14.5">
      <c r="A49" s="251" t="s">
        <v>476</v>
      </c>
      <c r="B49" s="736" t="s">
        <v>477</v>
      </c>
      <c r="C49" s="736"/>
      <c r="D49" s="736"/>
      <c r="E49" s="315"/>
      <c r="F49" s="316"/>
      <c r="G49" s="308"/>
      <c r="H49" s="309"/>
      <c r="I49" s="316"/>
      <c r="J49" s="308"/>
      <c r="K49" s="309"/>
      <c r="L49" s="316"/>
      <c r="M49" s="308"/>
      <c r="N49" s="309"/>
      <c r="O49" s="316"/>
      <c r="P49" s="308"/>
      <c r="Q49" s="309"/>
      <c r="R49" s="316"/>
      <c r="S49" s="317"/>
      <c r="T49" s="315"/>
      <c r="U49" s="180" t="s">
        <v>475</v>
      </c>
      <c r="V49" s="318"/>
      <c r="W49" s="315"/>
      <c r="X49" s="278"/>
      <c r="Y49" s="318"/>
    </row>
    <row r="50" spans="1:25" s="3" customFormat="1" ht="14.5">
      <c r="A50" s="251">
        <v>1.20</v>
      </c>
      <c r="B50" s="736" t="s">
        <v>478</v>
      </c>
      <c r="C50" s="736"/>
      <c r="D50" s="736"/>
      <c r="E50" s="315"/>
      <c r="F50" s="319">
        <f>SUM(F42:F49)</f>
        <v>0</v>
      </c>
      <c r="G50" s="312"/>
      <c r="H50" s="313"/>
      <c r="I50" s="319">
        <f>SUM(I42:I49)</f>
        <v>0</v>
      </c>
      <c r="J50" s="312"/>
      <c r="K50" s="313"/>
      <c r="L50" s="319">
        <f>SUM(L42:L49)</f>
        <v>0</v>
      </c>
      <c r="M50" s="312"/>
      <c r="N50" s="313"/>
      <c r="O50" s="319">
        <f>SUM(O42:O49)</f>
        <v>0</v>
      </c>
      <c r="P50" s="312"/>
      <c r="Q50" s="313"/>
      <c r="R50" s="319">
        <f>SUM(R42:R49)</f>
        <v>0</v>
      </c>
      <c r="S50" s="317"/>
      <c r="T50" s="315"/>
      <c r="U50" s="180"/>
      <c r="V50" s="318"/>
      <c r="W50" s="315"/>
      <c r="X50" s="278"/>
      <c r="Y50" s="318"/>
    </row>
    <row r="51" spans="1:25" s="3" customFormat="1" ht="14.5">
      <c r="A51" s="251">
        <v>1.30</v>
      </c>
      <c r="B51" s="736" t="s">
        <v>479</v>
      </c>
      <c r="C51" s="736"/>
      <c r="D51" s="736"/>
      <c r="E51" s="183"/>
      <c r="F51" s="311">
        <f>F50*25</f>
        <v>0</v>
      </c>
      <c r="G51" s="312"/>
      <c r="H51" s="313"/>
      <c r="I51" s="311">
        <f>I50*25</f>
        <v>0</v>
      </c>
      <c r="J51" s="312"/>
      <c r="K51" s="313"/>
      <c r="L51" s="311">
        <f>L50*25</f>
        <v>0</v>
      </c>
      <c r="M51" s="312"/>
      <c r="N51" s="313"/>
      <c r="O51" s="311">
        <f>O50*25</f>
        <v>0</v>
      </c>
      <c r="P51" s="312"/>
      <c r="Q51" s="313"/>
      <c r="R51" s="311">
        <f>R50*25</f>
        <v>0</v>
      </c>
      <c r="S51" s="182"/>
      <c r="T51" s="183"/>
      <c r="U51" s="180"/>
      <c r="V51" s="184"/>
      <c r="W51" s="183"/>
      <c r="X51" s="282"/>
      <c r="Y51" s="184"/>
    </row>
    <row r="52" spans="1:25" s="3" customFormat="1" ht="14.5">
      <c r="A52" s="251">
        <v>1.40</v>
      </c>
      <c r="B52" s="736" t="s">
        <v>480</v>
      </c>
      <c r="C52" s="736"/>
      <c r="D52" s="736"/>
      <c r="E52" s="183"/>
      <c r="F52" s="319">
        <f>F50/0.0192</f>
        <v>0</v>
      </c>
      <c r="G52" s="312"/>
      <c r="H52" s="313"/>
      <c r="I52" s="319">
        <f>I50/0.0192</f>
        <v>0</v>
      </c>
      <c r="J52" s="312"/>
      <c r="K52" s="313"/>
      <c r="L52" s="319">
        <f>L50/0.0192</f>
        <v>0</v>
      </c>
      <c r="M52" s="312"/>
      <c r="N52" s="313"/>
      <c r="O52" s="319">
        <f>O50/0.0192</f>
        <v>0</v>
      </c>
      <c r="P52" s="312"/>
      <c r="Q52" s="313"/>
      <c r="R52" s="319">
        <f>R50/0.0192</f>
        <v>0</v>
      </c>
      <c r="S52" s="182"/>
      <c r="T52" s="183"/>
      <c r="U52" s="180" t="s">
        <v>481</v>
      </c>
      <c r="V52" s="184"/>
      <c r="W52" s="183"/>
      <c r="X52" s="282"/>
      <c r="Y52" s="184"/>
    </row>
    <row r="53" spans="1:25" s="3" customFormat="1" ht="14.5">
      <c r="A53" s="251"/>
      <c r="E53" s="183"/>
      <c r="F53" s="314"/>
      <c r="G53" s="301"/>
      <c r="H53" s="302"/>
      <c r="I53" s="314"/>
      <c r="J53" s="301"/>
      <c r="K53" s="302"/>
      <c r="L53" s="314"/>
      <c r="M53" s="301"/>
      <c r="N53" s="302"/>
      <c r="O53" s="314"/>
      <c r="P53" s="301"/>
      <c r="Q53" s="302"/>
      <c r="R53" s="314"/>
      <c r="S53" s="182"/>
      <c r="T53" s="183"/>
      <c r="U53" s="180"/>
      <c r="V53" s="184"/>
      <c r="W53" s="183"/>
      <c r="X53" s="282"/>
      <c r="Y53" s="184"/>
    </row>
    <row r="54" spans="1:25" s="3" customFormat="1" ht="26">
      <c r="A54" s="327">
        <v>2</v>
      </c>
      <c r="B54" s="737" t="s">
        <v>482</v>
      </c>
      <c r="C54" s="737"/>
      <c r="D54" s="737"/>
      <c r="E54" s="183"/>
      <c r="F54" s="314"/>
      <c r="G54" s="301"/>
      <c r="H54" s="302"/>
      <c r="I54" s="314"/>
      <c r="J54" s="301"/>
      <c r="K54" s="302"/>
      <c r="L54" s="314"/>
      <c r="M54" s="301"/>
      <c r="N54" s="302"/>
      <c r="O54" s="314"/>
      <c r="P54" s="301"/>
      <c r="Q54" s="302"/>
      <c r="R54" s="314"/>
      <c r="S54" s="182"/>
      <c r="T54" s="183"/>
      <c r="U54" s="328" t="s">
        <v>483</v>
      </c>
      <c r="V54" s="184"/>
      <c r="W54" s="183"/>
      <c r="X54" s="278"/>
      <c r="Y54" s="184"/>
    </row>
    <row r="55" spans="1:25" s="3" customFormat="1" ht="14.5">
      <c r="A55" s="251" t="s">
        <v>484</v>
      </c>
      <c r="B55" s="736" t="s">
        <v>456</v>
      </c>
      <c r="C55" s="736"/>
      <c r="D55" s="736"/>
      <c r="E55" s="183"/>
      <c r="F55" s="310"/>
      <c r="G55" s="308"/>
      <c r="H55" s="309"/>
      <c r="I55" s="310"/>
      <c r="J55" s="308"/>
      <c r="K55" s="309"/>
      <c r="L55" s="310"/>
      <c r="M55" s="308"/>
      <c r="N55" s="309"/>
      <c r="O55" s="310"/>
      <c r="P55" s="308"/>
      <c r="Q55" s="309"/>
      <c r="R55" s="310"/>
      <c r="S55" s="182"/>
      <c r="T55" s="183"/>
      <c r="U55" s="180" t="s">
        <v>457</v>
      </c>
      <c r="V55" s="184"/>
      <c r="W55" s="183"/>
      <c r="X55" s="278"/>
      <c r="Y55" s="184"/>
    </row>
    <row r="56" spans="1:25" s="3" customFormat="1" ht="14.5">
      <c r="A56" s="251" t="s">
        <v>485</v>
      </c>
      <c r="B56" s="251" t="s">
        <v>465</v>
      </c>
      <c r="C56" s="251"/>
      <c r="D56" s="251"/>
      <c r="E56" s="183"/>
      <c r="F56" s="310"/>
      <c r="G56" s="308"/>
      <c r="H56" s="309"/>
      <c r="I56" s="310"/>
      <c r="J56" s="308"/>
      <c r="K56" s="309"/>
      <c r="L56" s="310"/>
      <c r="M56" s="308"/>
      <c r="N56" s="309"/>
      <c r="O56" s="310"/>
      <c r="P56" s="308"/>
      <c r="Q56" s="309"/>
      <c r="R56" s="310"/>
      <c r="S56" s="182"/>
      <c r="T56" s="183"/>
      <c r="U56" s="180" t="s">
        <v>466</v>
      </c>
      <c r="V56" s="184"/>
      <c r="W56" s="183"/>
      <c r="X56" s="278"/>
      <c r="Y56" s="184"/>
    </row>
    <row r="57" spans="1:25" s="3" customFormat="1" ht="14.5">
      <c r="A57" s="251" t="s">
        <v>486</v>
      </c>
      <c r="B57" s="738" t="s">
        <v>468</v>
      </c>
      <c r="C57" s="738"/>
      <c r="D57" s="276"/>
      <c r="E57" s="183"/>
      <c r="F57" s="310"/>
      <c r="G57" s="308"/>
      <c r="H57" s="309"/>
      <c r="I57" s="310"/>
      <c r="J57" s="308"/>
      <c r="K57" s="309"/>
      <c r="L57" s="310"/>
      <c r="M57" s="308"/>
      <c r="N57" s="309"/>
      <c r="O57" s="310"/>
      <c r="P57" s="308"/>
      <c r="Q57" s="309"/>
      <c r="R57" s="310"/>
      <c r="S57" s="182"/>
      <c r="T57" s="183"/>
      <c r="U57" s="180" t="s">
        <v>469</v>
      </c>
      <c r="V57" s="184"/>
      <c r="W57" s="183"/>
      <c r="X57" s="278"/>
      <c r="Y57" s="184"/>
    </row>
    <row r="58" spans="1:25" s="3" customFormat="1" ht="14.5">
      <c r="A58" s="251" t="s">
        <v>487</v>
      </c>
      <c r="B58" s="738" t="s">
        <v>471</v>
      </c>
      <c r="C58" s="738"/>
      <c r="D58" s="738"/>
      <c r="E58" s="183"/>
      <c r="F58" s="310"/>
      <c r="G58" s="308"/>
      <c r="H58" s="309"/>
      <c r="I58" s="310"/>
      <c r="J58" s="308"/>
      <c r="K58" s="309"/>
      <c r="L58" s="310"/>
      <c r="M58" s="308"/>
      <c r="N58" s="309"/>
      <c r="O58" s="310"/>
      <c r="P58" s="308"/>
      <c r="Q58" s="309"/>
      <c r="R58" s="310"/>
      <c r="S58" s="182"/>
      <c r="T58" s="183"/>
      <c r="U58" s="180" t="s">
        <v>472</v>
      </c>
      <c r="V58" s="184"/>
      <c r="W58" s="183"/>
      <c r="X58" s="278"/>
      <c r="Y58" s="184"/>
    </row>
    <row r="59" spans="1:25" s="3" customFormat="1" ht="39.75" customHeight="1">
      <c r="A59" s="240" t="s">
        <v>488</v>
      </c>
      <c r="B59" s="738" t="s">
        <v>474</v>
      </c>
      <c r="C59" s="738"/>
      <c r="D59" s="744"/>
      <c r="E59" s="183"/>
      <c r="F59" s="310"/>
      <c r="G59" s="308"/>
      <c r="H59" s="309"/>
      <c r="I59" s="310"/>
      <c r="J59" s="308"/>
      <c r="K59" s="309"/>
      <c r="L59" s="310"/>
      <c r="M59" s="308"/>
      <c r="N59" s="309"/>
      <c r="O59" s="310"/>
      <c r="P59" s="308"/>
      <c r="Q59" s="309"/>
      <c r="R59" s="310"/>
      <c r="S59" s="182"/>
      <c r="T59" s="183"/>
      <c r="U59" s="180" t="s">
        <v>475</v>
      </c>
      <c r="V59" s="184"/>
      <c r="W59" s="183"/>
      <c r="X59" s="278"/>
      <c r="Y59" s="184"/>
    </row>
    <row r="60" spans="1:25" s="3" customFormat="1" ht="14.5">
      <c r="A60" s="251" t="s">
        <v>489</v>
      </c>
      <c r="B60" s="736" t="s">
        <v>490</v>
      </c>
      <c r="C60" s="736"/>
      <c r="D60" s="736"/>
      <c r="E60" s="315"/>
      <c r="F60" s="316"/>
      <c r="G60" s="308"/>
      <c r="H60" s="309"/>
      <c r="I60" s="316"/>
      <c r="J60" s="308"/>
      <c r="K60" s="309"/>
      <c r="L60" s="316"/>
      <c r="M60" s="308"/>
      <c r="N60" s="309"/>
      <c r="O60" s="316"/>
      <c r="P60" s="308"/>
      <c r="Q60" s="309"/>
      <c r="R60" s="316"/>
      <c r="S60" s="317"/>
      <c r="T60" s="315"/>
      <c r="U60" s="180" t="s">
        <v>475</v>
      </c>
      <c r="V60" s="318"/>
      <c r="W60" s="315"/>
      <c r="X60" s="278"/>
      <c r="Y60" s="318"/>
    </row>
    <row r="61" spans="1:25" s="3" customFormat="1" ht="34.5" customHeight="1">
      <c r="A61" s="251" t="s">
        <v>491</v>
      </c>
      <c r="B61" s="734" t="s">
        <v>492</v>
      </c>
      <c r="C61" s="734"/>
      <c r="D61" s="251"/>
      <c r="E61" s="315"/>
      <c r="F61" s="316"/>
      <c r="G61" s="308"/>
      <c r="H61" s="309"/>
      <c r="I61" s="316"/>
      <c r="J61" s="308"/>
      <c r="K61" s="309"/>
      <c r="L61" s="316"/>
      <c r="M61" s="308"/>
      <c r="N61" s="309"/>
      <c r="O61" s="316"/>
      <c r="P61" s="308"/>
      <c r="Q61" s="309"/>
      <c r="R61" s="316"/>
      <c r="S61" s="317"/>
      <c r="T61" s="315"/>
      <c r="U61" s="180" t="s">
        <v>475</v>
      </c>
      <c r="V61" s="318"/>
      <c r="W61" s="315"/>
      <c r="X61" s="278"/>
      <c r="Y61" s="318"/>
    </row>
    <row r="62" spans="1:25" s="3" customFormat="1" ht="14.5">
      <c r="A62" s="251" t="s">
        <v>493</v>
      </c>
      <c r="B62" s="734" t="s">
        <v>494</v>
      </c>
      <c r="C62" s="734"/>
      <c r="D62" s="251"/>
      <c r="E62" s="315"/>
      <c r="F62" s="316"/>
      <c r="G62" s="308"/>
      <c r="H62" s="309"/>
      <c r="I62" s="316"/>
      <c r="J62" s="308"/>
      <c r="K62" s="309"/>
      <c r="L62" s="316"/>
      <c r="M62" s="308"/>
      <c r="N62" s="309"/>
      <c r="O62" s="316"/>
      <c r="P62" s="308"/>
      <c r="Q62" s="309"/>
      <c r="R62" s="316"/>
      <c r="S62" s="317"/>
      <c r="T62" s="315"/>
      <c r="U62" s="180" t="s">
        <v>495</v>
      </c>
      <c r="V62" s="318"/>
      <c r="W62" s="315"/>
      <c r="X62" s="278"/>
      <c r="Y62" s="318"/>
    </row>
    <row r="63" spans="1:25" s="3" customFormat="1" ht="14.5">
      <c r="A63" s="251">
        <v>2.2</v>
      </c>
      <c r="B63" s="736" t="s">
        <v>496</v>
      </c>
      <c r="C63" s="736"/>
      <c r="D63" s="736"/>
      <c r="E63" s="315"/>
      <c r="F63" s="319">
        <f>SUM(F55:F62)</f>
        <v>0</v>
      </c>
      <c r="G63" s="312"/>
      <c r="H63" s="313"/>
      <c r="I63" s="319">
        <f>SUM(I55:I62)</f>
        <v>0</v>
      </c>
      <c r="J63" s="312"/>
      <c r="K63" s="313"/>
      <c r="L63" s="319">
        <f>SUM(L55:L62)</f>
        <v>0</v>
      </c>
      <c r="M63" s="312"/>
      <c r="N63" s="313"/>
      <c r="O63" s="319">
        <f>SUM(O55:O62)</f>
        <v>0</v>
      </c>
      <c r="P63" s="312"/>
      <c r="Q63" s="313"/>
      <c r="R63" s="319">
        <f>SUM(R55:R62)</f>
        <v>0</v>
      </c>
      <c r="S63" s="317"/>
      <c r="T63" s="315"/>
      <c r="U63" s="180"/>
      <c r="V63" s="184"/>
      <c r="W63" s="183"/>
      <c r="X63" s="278"/>
      <c r="Y63" s="184"/>
    </row>
    <row r="64" spans="1:25" s="3" customFormat="1" ht="14.5">
      <c r="A64" s="251">
        <v>2.3</v>
      </c>
      <c r="B64" s="736" t="s">
        <v>497</v>
      </c>
      <c r="C64" s="736"/>
      <c r="D64" s="736"/>
      <c r="E64" s="183"/>
      <c r="F64" s="311">
        <f>F63*25</f>
        <v>0</v>
      </c>
      <c r="G64" s="312"/>
      <c r="H64" s="313"/>
      <c r="I64" s="311">
        <f>I63*25</f>
        <v>0</v>
      </c>
      <c r="J64" s="312"/>
      <c r="K64" s="313"/>
      <c r="L64" s="311">
        <f>L63*25</f>
        <v>0</v>
      </c>
      <c r="M64" s="312"/>
      <c r="N64" s="313"/>
      <c r="O64" s="311">
        <f>O63*25</f>
        <v>0</v>
      </c>
      <c r="P64" s="312"/>
      <c r="Q64" s="313"/>
      <c r="R64" s="311">
        <f>R63*25</f>
        <v>0</v>
      </c>
      <c r="S64" s="182"/>
      <c r="T64" s="183"/>
      <c r="U64" s="180"/>
      <c r="V64" s="184"/>
      <c r="W64" s="183"/>
      <c r="X64" s="278"/>
      <c r="Y64" s="184"/>
    </row>
    <row r="65" spans="1:25" s="3" customFormat="1" ht="14.5">
      <c r="A65" s="251">
        <v>2.40</v>
      </c>
      <c r="B65" s="736" t="s">
        <v>498</v>
      </c>
      <c r="C65" s="736"/>
      <c r="D65" s="736"/>
      <c r="E65" s="183"/>
      <c r="F65" s="319">
        <f>F63/0.0192</f>
        <v>0</v>
      </c>
      <c r="G65" s="312"/>
      <c r="H65" s="313"/>
      <c r="I65" s="319">
        <f>I63/0.0192</f>
        <v>0</v>
      </c>
      <c r="J65" s="312"/>
      <c r="K65" s="313"/>
      <c r="L65" s="319">
        <f>L63/0.0192</f>
        <v>0</v>
      </c>
      <c r="M65" s="312"/>
      <c r="N65" s="313"/>
      <c r="O65" s="319">
        <f>O63/0.0192</f>
        <v>0</v>
      </c>
      <c r="P65" s="312"/>
      <c r="Q65" s="313"/>
      <c r="R65" s="319">
        <f>R63/0.0192</f>
        <v>0</v>
      </c>
      <c r="S65" s="182"/>
      <c r="T65" s="183"/>
      <c r="U65" s="180" t="s">
        <v>481</v>
      </c>
      <c r="V65" s="184"/>
      <c r="W65" s="183"/>
      <c r="X65" s="278"/>
      <c r="Y65" s="184"/>
    </row>
    <row r="66" spans="1:25" s="3" customFormat="1" ht="14.5">
      <c r="A66" s="240"/>
      <c r="B66" s="736"/>
      <c r="C66" s="736"/>
      <c r="D66" s="736"/>
      <c r="E66" s="183"/>
      <c r="F66" s="314"/>
      <c r="G66" s="301"/>
      <c r="H66" s="302"/>
      <c r="I66" s="314"/>
      <c r="J66" s="301"/>
      <c r="K66" s="302"/>
      <c r="L66" s="314"/>
      <c r="M66" s="301"/>
      <c r="N66" s="302"/>
      <c r="O66" s="314"/>
      <c r="P66" s="301"/>
      <c r="Q66" s="302"/>
      <c r="R66" s="314"/>
      <c r="S66" s="182"/>
      <c r="T66" s="183"/>
      <c r="U66" s="180"/>
      <c r="V66" s="184"/>
      <c r="W66" s="183"/>
      <c r="X66" s="278"/>
      <c r="Y66" s="184"/>
    </row>
    <row r="67" spans="1:25" s="3" customFormat="1" ht="26">
      <c r="A67" s="327">
        <v>3</v>
      </c>
      <c r="B67" s="737" t="s">
        <v>499</v>
      </c>
      <c r="C67" s="737"/>
      <c r="D67" s="745"/>
      <c r="E67" s="183"/>
      <c r="F67" s="314"/>
      <c r="G67" s="301"/>
      <c r="H67" s="302"/>
      <c r="I67" s="314"/>
      <c r="J67" s="301"/>
      <c r="K67" s="302"/>
      <c r="L67" s="314"/>
      <c r="M67" s="301"/>
      <c r="N67" s="302"/>
      <c r="O67" s="314"/>
      <c r="P67" s="301"/>
      <c r="Q67" s="302"/>
      <c r="R67" s="314"/>
      <c r="S67" s="182"/>
      <c r="T67" s="183"/>
      <c r="U67" s="328" t="s">
        <v>500</v>
      </c>
      <c r="V67" s="184"/>
      <c r="W67" s="183"/>
      <c r="X67" s="278"/>
      <c r="Y67" s="184"/>
    </row>
    <row r="68" spans="1:25" s="3" customFormat="1" ht="14.5">
      <c r="A68" s="251">
        <v>3.10</v>
      </c>
      <c r="B68" s="736" t="s">
        <v>501</v>
      </c>
      <c r="C68" s="736"/>
      <c r="D68" s="736"/>
      <c r="E68" s="183"/>
      <c r="F68" s="316"/>
      <c r="G68" s="308"/>
      <c r="H68" s="309"/>
      <c r="I68" s="316"/>
      <c r="J68" s="308"/>
      <c r="K68" s="309"/>
      <c r="L68" s="316"/>
      <c r="M68" s="308"/>
      <c r="N68" s="309"/>
      <c r="O68" s="316"/>
      <c r="P68" s="308"/>
      <c r="Q68" s="309"/>
      <c r="R68" s="316"/>
      <c r="S68" s="182"/>
      <c r="T68" s="183"/>
      <c r="U68" s="180" t="s">
        <v>502</v>
      </c>
      <c r="V68" s="184"/>
      <c r="W68" s="183"/>
      <c r="X68" s="278"/>
      <c r="Y68" s="184"/>
    </row>
    <row r="69" spans="1:25" s="3" customFormat="1" ht="14.5">
      <c r="A69" s="251">
        <v>3.20</v>
      </c>
      <c r="B69" s="736" t="s">
        <v>503</v>
      </c>
      <c r="C69" s="736"/>
      <c r="D69" s="736"/>
      <c r="E69" s="183"/>
      <c r="F69" s="311">
        <f>F68*25</f>
        <v>0</v>
      </c>
      <c r="G69" s="312"/>
      <c r="H69" s="313"/>
      <c r="I69" s="311">
        <f>I68*25</f>
        <v>0</v>
      </c>
      <c r="J69" s="312"/>
      <c r="K69" s="313"/>
      <c r="L69" s="311">
        <f>L68*25</f>
        <v>0</v>
      </c>
      <c r="M69" s="312"/>
      <c r="N69" s="313"/>
      <c r="O69" s="311">
        <f>O68*25</f>
        <v>0</v>
      </c>
      <c r="P69" s="312"/>
      <c r="Q69" s="313"/>
      <c r="R69" s="311">
        <f>R68*25</f>
        <v>0</v>
      </c>
      <c r="S69" s="182"/>
      <c r="T69" s="183"/>
      <c r="U69" s="180"/>
      <c r="V69" s="184"/>
      <c r="W69" s="183"/>
      <c r="X69" s="278"/>
      <c r="Y69" s="184"/>
    </row>
    <row r="70" spans="1:25" s="3" customFormat="1" ht="14.5">
      <c r="A70" s="251">
        <v>3.30</v>
      </c>
      <c r="B70" s="736" t="s">
        <v>504</v>
      </c>
      <c r="C70" s="736"/>
      <c r="D70" s="736"/>
      <c r="E70" s="183"/>
      <c r="F70" s="319">
        <f>F68/0.0192</f>
        <v>0</v>
      </c>
      <c r="G70" s="312"/>
      <c r="H70" s="313"/>
      <c r="I70" s="319">
        <f>I68/0.0192</f>
        <v>0</v>
      </c>
      <c r="J70" s="312"/>
      <c r="K70" s="313"/>
      <c r="L70" s="319">
        <f>L68/0.0192</f>
        <v>0</v>
      </c>
      <c r="M70" s="312"/>
      <c r="N70" s="313"/>
      <c r="O70" s="319">
        <f>O68/0.0192</f>
        <v>0</v>
      </c>
      <c r="P70" s="312"/>
      <c r="Q70" s="313"/>
      <c r="R70" s="319">
        <f>R68/0.0192</f>
        <v>0</v>
      </c>
      <c r="S70" s="182"/>
      <c r="T70" s="183"/>
      <c r="U70" s="180"/>
      <c r="V70" s="184"/>
      <c r="W70" s="183"/>
      <c r="X70" s="278"/>
      <c r="Y70" s="184"/>
    </row>
    <row r="71" spans="1:25" s="3" customFormat="1" ht="14.5">
      <c r="A71" s="251"/>
      <c r="B71" s="251"/>
      <c r="C71" s="251"/>
      <c r="D71" s="251"/>
      <c r="E71" s="183"/>
      <c r="F71" s="314"/>
      <c r="G71" s="301"/>
      <c r="H71" s="302"/>
      <c r="I71" s="314"/>
      <c r="J71" s="301"/>
      <c r="K71" s="302"/>
      <c r="L71" s="314"/>
      <c r="M71" s="301"/>
      <c r="N71" s="302"/>
      <c r="O71" s="314"/>
      <c r="P71" s="301"/>
      <c r="Q71" s="302"/>
      <c r="R71" s="314"/>
      <c r="S71" s="182"/>
      <c r="T71" s="183"/>
      <c r="U71" s="180"/>
      <c r="V71" s="184"/>
      <c r="W71" s="183"/>
      <c r="X71" s="278"/>
      <c r="Y71" s="184"/>
    </row>
    <row r="72" spans="1:25" s="3" customFormat="1" ht="26">
      <c r="A72" s="327">
        <v>4</v>
      </c>
      <c r="B72" s="737" t="s">
        <v>505</v>
      </c>
      <c r="C72" s="737"/>
      <c r="D72" s="745"/>
      <c r="E72" s="183"/>
      <c r="F72" s="314"/>
      <c r="G72" s="301"/>
      <c r="H72" s="302"/>
      <c r="I72" s="314"/>
      <c r="J72" s="301"/>
      <c r="K72" s="302"/>
      <c r="L72" s="314"/>
      <c r="M72" s="301"/>
      <c r="N72" s="302"/>
      <c r="O72" s="314"/>
      <c r="P72" s="301"/>
      <c r="Q72" s="302"/>
      <c r="R72" s="314"/>
      <c r="S72" s="182"/>
      <c r="T72" s="183"/>
      <c r="U72" s="180" t="s">
        <v>506</v>
      </c>
      <c r="V72" s="184"/>
      <c r="W72" s="183"/>
      <c r="X72" s="733" t="s">
        <v>507</v>
      </c>
      <c r="Y72" s="184"/>
    </row>
    <row r="73" spans="1:25" s="3" customFormat="1" ht="14.5">
      <c r="A73" s="251">
        <v>4.1</v>
      </c>
      <c r="B73" s="251" t="s">
        <v>508</v>
      </c>
      <c r="C73" s="327"/>
      <c r="D73" s="327"/>
      <c r="E73" s="183"/>
      <c r="F73" s="316"/>
      <c r="G73" s="308"/>
      <c r="H73" s="309"/>
      <c r="I73" s="316"/>
      <c r="J73" s="308"/>
      <c r="K73" s="309"/>
      <c r="L73" s="316"/>
      <c r="M73" s="308"/>
      <c r="N73" s="309"/>
      <c r="O73" s="316"/>
      <c r="P73" s="308"/>
      <c r="Q73" s="309"/>
      <c r="R73" s="316"/>
      <c r="S73" s="182"/>
      <c r="T73" s="183"/>
      <c r="U73" s="180"/>
      <c r="V73" s="184"/>
      <c r="W73" s="183"/>
      <c r="X73" s="733"/>
      <c r="Y73" s="184"/>
    </row>
    <row r="74" spans="1:25" s="3" customFormat="1" ht="14.5">
      <c r="A74" s="251">
        <v>4.20</v>
      </c>
      <c r="B74" s="736" t="s">
        <v>509</v>
      </c>
      <c r="C74" s="736"/>
      <c r="D74" s="736"/>
      <c r="E74" s="183"/>
      <c r="F74" s="311">
        <f>F73*25</f>
        <v>0</v>
      </c>
      <c r="G74" s="312"/>
      <c r="H74" s="313"/>
      <c r="I74" s="311">
        <f>I73*25</f>
        <v>0</v>
      </c>
      <c r="J74" s="312"/>
      <c r="K74" s="313"/>
      <c r="L74" s="311">
        <f>L73*25</f>
        <v>0</v>
      </c>
      <c r="M74" s="312"/>
      <c r="N74" s="313"/>
      <c r="O74" s="311">
        <f>O73*25</f>
        <v>0</v>
      </c>
      <c r="P74" s="312"/>
      <c r="Q74" s="313"/>
      <c r="R74" s="311">
        <f>R73*25</f>
        <v>0</v>
      </c>
      <c r="S74" s="182"/>
      <c r="T74" s="183"/>
      <c r="U74" s="180"/>
      <c r="V74" s="184"/>
      <c r="W74" s="183"/>
      <c r="X74" s="733"/>
      <c r="Y74" s="184"/>
    </row>
    <row r="75" spans="1:25" s="3" customFormat="1" ht="14.5">
      <c r="A75" s="251">
        <v>4.30</v>
      </c>
      <c r="B75" s="736" t="s">
        <v>510</v>
      </c>
      <c r="C75" s="736"/>
      <c r="D75" s="736"/>
      <c r="E75" s="183"/>
      <c r="F75" s="319">
        <f>F73/0.0192</f>
        <v>0</v>
      </c>
      <c r="G75" s="312"/>
      <c r="H75" s="313"/>
      <c r="I75" s="319">
        <f>I73/0.0192</f>
        <v>0</v>
      </c>
      <c r="J75" s="312"/>
      <c r="K75" s="313"/>
      <c r="L75" s="319">
        <f>L73/0.0192</f>
        <v>0</v>
      </c>
      <c r="M75" s="312"/>
      <c r="N75" s="313"/>
      <c r="O75" s="319">
        <f>O73/0.0192</f>
        <v>0</v>
      </c>
      <c r="P75" s="312"/>
      <c r="Q75" s="313"/>
      <c r="R75" s="319">
        <f>R73/0.0192</f>
        <v>0</v>
      </c>
      <c r="S75" s="182"/>
      <c r="T75" s="183"/>
      <c r="U75" s="180"/>
      <c r="V75" s="184"/>
      <c r="W75" s="183"/>
      <c r="X75" s="733"/>
      <c r="Y75" s="184"/>
    </row>
    <row r="76" spans="1:25" s="3" customFormat="1" ht="14.5">
      <c r="A76" s="251"/>
      <c r="B76" s="251"/>
      <c r="C76" s="251"/>
      <c r="D76" s="251"/>
      <c r="E76" s="183"/>
      <c r="F76" s="314"/>
      <c r="G76" s="301"/>
      <c r="H76" s="302"/>
      <c r="I76" s="314"/>
      <c r="J76" s="301"/>
      <c r="K76" s="302"/>
      <c r="L76" s="314"/>
      <c r="M76" s="301"/>
      <c r="N76" s="302"/>
      <c r="O76" s="314"/>
      <c r="P76" s="301"/>
      <c r="Q76" s="302"/>
      <c r="R76" s="314"/>
      <c r="S76" s="182"/>
      <c r="T76" s="183"/>
      <c r="U76" s="180"/>
      <c r="V76" s="184"/>
      <c r="W76" s="183"/>
      <c r="X76" s="278"/>
      <c r="Y76" s="184"/>
    </row>
    <row r="77" spans="1:25" s="3" customFormat="1" ht="14.5">
      <c r="A77" s="327">
        <v>5</v>
      </c>
      <c r="B77" s="737" t="s">
        <v>511</v>
      </c>
      <c r="C77" s="737"/>
      <c r="D77" s="745"/>
      <c r="E77" s="183"/>
      <c r="F77" s="314"/>
      <c r="G77" s="301"/>
      <c r="H77" s="302"/>
      <c r="I77" s="314"/>
      <c r="J77" s="301"/>
      <c r="K77" s="302"/>
      <c r="L77" s="314"/>
      <c r="M77" s="301"/>
      <c r="N77" s="302"/>
      <c r="O77" s="314"/>
      <c r="P77" s="301"/>
      <c r="Q77" s="302"/>
      <c r="R77" s="314"/>
      <c r="S77" s="182"/>
      <c r="T77" s="183"/>
      <c r="U77" s="328"/>
      <c r="V77" s="184"/>
      <c r="W77" s="183"/>
      <c r="X77" s="278"/>
      <c r="Y77" s="184"/>
    </row>
    <row r="78" spans="1:25" s="3" customFormat="1" ht="14.5">
      <c r="A78" s="251">
        <v>5.1</v>
      </c>
      <c r="B78" s="251" t="s">
        <v>512</v>
      </c>
      <c r="C78" s="251"/>
      <c r="D78" s="251"/>
      <c r="E78" s="183"/>
      <c r="F78" s="311">
        <f>(F70+F65+F52+F75)/1000</f>
        <v>0</v>
      </c>
      <c r="G78" s="312"/>
      <c r="H78" s="313"/>
      <c r="I78" s="311">
        <f>(I70+I65+I52+I75)/1000</f>
        <v>0</v>
      </c>
      <c r="J78" s="312"/>
      <c r="K78" s="313"/>
      <c r="L78" s="311">
        <f>(L70+L65+L52+L75)/1000</f>
        <v>0</v>
      </c>
      <c r="M78" s="312"/>
      <c r="N78" s="313"/>
      <c r="O78" s="311">
        <f>(O70+O65+O52+O75)/1000</f>
        <v>0</v>
      </c>
      <c r="P78" s="312"/>
      <c r="Q78" s="313"/>
      <c r="R78" s="311">
        <f>(R70+R65+R52+R75)/1000</f>
        <v>0</v>
      </c>
      <c r="S78" s="182"/>
      <c r="T78" s="183"/>
      <c r="U78" s="180"/>
      <c r="V78" s="184"/>
      <c r="W78" s="183"/>
      <c r="X78" s="278"/>
      <c r="Y78" s="184"/>
    </row>
    <row r="79" spans="1:25" s="3" customFormat="1" ht="14.5">
      <c r="A79" s="251">
        <v>5.20</v>
      </c>
      <c r="B79" s="735" t="s">
        <v>513</v>
      </c>
      <c r="C79" s="735"/>
      <c r="D79" s="251"/>
      <c r="E79" s="183"/>
      <c r="F79" s="310"/>
      <c r="G79" s="308"/>
      <c r="H79" s="309"/>
      <c r="I79" s="310"/>
      <c r="J79" s="308"/>
      <c r="K79" s="309"/>
      <c r="L79" s="310"/>
      <c r="M79" s="308"/>
      <c r="N79" s="309"/>
      <c r="O79" s="310"/>
      <c r="P79" s="308"/>
      <c r="Q79" s="309"/>
      <c r="R79" s="310"/>
      <c r="S79" s="182"/>
      <c r="T79" s="183"/>
      <c r="U79" s="331" t="s">
        <v>514</v>
      </c>
      <c r="V79" s="184"/>
      <c r="W79" s="183"/>
      <c r="X79" s="180" t="s">
        <v>515</v>
      </c>
      <c r="Y79" s="184"/>
    </row>
    <row r="80" spans="1:25" s="3" customFormat="1" ht="14.5">
      <c r="A80" s="251" t="s">
        <v>120</v>
      </c>
      <c r="B80" s="251" t="s">
        <v>516</v>
      </c>
      <c r="C80" s="251"/>
      <c r="D80" s="251"/>
      <c r="E80" s="183"/>
      <c r="F80" s="311">
        <f>F79*0.95/1000</f>
        <v>0</v>
      </c>
      <c r="G80" s="312"/>
      <c r="H80" s="313"/>
      <c r="I80" s="311">
        <f>I79*0.95/1000</f>
        <v>0</v>
      </c>
      <c r="J80" s="312"/>
      <c r="K80" s="313"/>
      <c r="L80" s="311">
        <f>L79*0.95/1000</f>
        <v>0</v>
      </c>
      <c r="M80" s="312"/>
      <c r="N80" s="313"/>
      <c r="O80" s="311">
        <f>O79*0.95/1000</f>
        <v>0</v>
      </c>
      <c r="P80" s="312"/>
      <c r="Q80" s="313"/>
      <c r="R80" s="311">
        <f>R79*0.95/1000</f>
        <v>0</v>
      </c>
      <c r="S80" s="182"/>
      <c r="T80" s="183"/>
      <c r="U80" s="180" t="s">
        <v>517</v>
      </c>
      <c r="V80" s="184"/>
      <c r="W80" s="183"/>
      <c r="X80" s="278"/>
      <c r="Y80" s="184"/>
    </row>
    <row r="81" spans="1:25" s="3" customFormat="1" ht="14.5">
      <c r="A81" s="251">
        <v>5.30</v>
      </c>
      <c r="B81" s="251" t="s">
        <v>518</v>
      </c>
      <c r="C81" s="251"/>
      <c r="D81" s="251"/>
      <c r="E81" s="183"/>
      <c r="F81" s="354" t="str">
        <f>IF(F80&gt;0,F78/F80,"Missing Data")</f>
        <v>Missing Data</v>
      </c>
      <c r="G81" s="330"/>
      <c r="H81" s="349"/>
      <c r="I81" s="354" t="str">
        <f>IF(I80&gt;0,I78/I80,"Missing Data")</f>
        <v>Missing Data</v>
      </c>
      <c r="J81" s="357"/>
      <c r="K81" s="358"/>
      <c r="L81" s="354" t="str">
        <f>IF(L80&gt;0,L78/L80,"Missing Data")</f>
        <v>Missing Data</v>
      </c>
      <c r="M81" s="357"/>
      <c r="N81" s="358"/>
      <c r="O81" s="354" t="str">
        <f>IF(O80&gt;0,O78/O80,"Missing Data")</f>
        <v>Missing Data</v>
      </c>
      <c r="P81" s="357"/>
      <c r="Q81" s="358"/>
      <c r="R81" s="354" t="str">
        <f>IF(R80&gt;0,R78/R80,"Missing Data")</f>
        <v>Missing Data</v>
      </c>
      <c r="S81" s="182"/>
      <c r="T81" s="183"/>
      <c r="U81" s="180"/>
      <c r="V81" s="184"/>
      <c r="W81" s="183"/>
      <c r="X81" s="278"/>
      <c r="Y81" s="184"/>
    </row>
    <row r="82" spans="1:25" s="326" customFormat="1" ht="14.5">
      <c r="A82" s="329"/>
      <c r="B82" s="743"/>
      <c r="C82" s="743"/>
      <c r="D82" s="743"/>
      <c r="E82" s="234"/>
      <c r="F82" s="320"/>
      <c r="G82" s="321"/>
      <c r="H82" s="322"/>
      <c r="I82" s="321"/>
      <c r="J82" s="321"/>
      <c r="K82" s="322"/>
      <c r="L82" s="321"/>
      <c r="M82" s="321"/>
      <c r="N82" s="322"/>
      <c r="O82" s="321"/>
      <c r="P82" s="321"/>
      <c r="Q82" s="322"/>
      <c r="R82" s="321"/>
      <c r="S82" s="233"/>
      <c r="T82" s="234"/>
      <c r="U82" s="323"/>
      <c r="V82" s="324"/>
      <c r="W82" s="234"/>
      <c r="X82" s="325"/>
      <c r="Y82" s="324"/>
    </row>
  </sheetData>
  <mergeCells count="51">
    <mergeCell ref="B77:D77"/>
    <mergeCell ref="B79:C79"/>
    <mergeCell ref="B72:D72"/>
    <mergeCell ref="B74:D74"/>
    <mergeCell ref="B75:D75"/>
    <mergeCell ref="B82:D82"/>
    <mergeCell ref="B46:C46"/>
    <mergeCell ref="B44:D44"/>
    <mergeCell ref="B50:D50"/>
    <mergeCell ref="B58:D58"/>
    <mergeCell ref="B59:D59"/>
    <mergeCell ref="B66:D66"/>
    <mergeCell ref="B67:D67"/>
    <mergeCell ref="B52:D52"/>
    <mergeCell ref="B51:D51"/>
    <mergeCell ref="B55:D55"/>
    <mergeCell ref="B48:D48"/>
    <mergeCell ref="B49:D49"/>
    <mergeCell ref="B54:D54"/>
    <mergeCell ref="B60:D60"/>
    <mergeCell ref="B63:D63"/>
    <mergeCell ref="B12:C12"/>
    <mergeCell ref="B19:D19"/>
    <mergeCell ref="B20:D20"/>
    <mergeCell ref="B21:D21"/>
    <mergeCell ref="B22:D22"/>
    <mergeCell ref="B23:D23"/>
    <mergeCell ref="B34:C34"/>
    <mergeCell ref="B24:D24"/>
    <mergeCell ref="B25:D25"/>
    <mergeCell ref="B26:D26"/>
    <mergeCell ref="B27:D27"/>
    <mergeCell ref="B29:D29"/>
    <mergeCell ref="B30:D30"/>
    <mergeCell ref="B31:D31"/>
    <mergeCell ref="X72:X75"/>
    <mergeCell ref="B61:C61"/>
    <mergeCell ref="B62:C62"/>
    <mergeCell ref="B33:C33"/>
    <mergeCell ref="B35:C35"/>
    <mergeCell ref="B39:D39"/>
    <mergeCell ref="B41:D41"/>
    <mergeCell ref="B47:D47"/>
    <mergeCell ref="B43:D43"/>
    <mergeCell ref="B42:D42"/>
    <mergeCell ref="B68:D68"/>
    <mergeCell ref="B57:C57"/>
    <mergeCell ref="B64:D64"/>
    <mergeCell ref="B65:D65"/>
    <mergeCell ref="B69:D69"/>
    <mergeCell ref="B70:D70"/>
  </mergeCells>
  <pageMargins left="0.7" right="0.7" top="0.75" bottom="0.75" header="0.3" footer="0.3"/>
  <pageSetup fitToHeight="3" orientation="landscape" paperSize="1" scale="56"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I89"/>
  <sheetViews>
    <sheetView workbookViewId="0" topLeftCell="A1">
      <selection pane="topLeft" activeCell="B44" sqref="B44"/>
    </sheetView>
  </sheetViews>
  <sheetFormatPr defaultColWidth="9.27428571428571" defaultRowHeight="12.5"/>
  <cols>
    <col min="1" max="1" width="4.57142857142857" style="92" customWidth="1"/>
    <col min="2" max="2" width="63.2857142857143" style="92" customWidth="1"/>
    <col min="3" max="7" width="24.2857142857143" style="92" customWidth="1"/>
    <col min="8" max="8" width="10.5714285714286" style="92" customWidth="1"/>
    <col min="9" max="16384" width="9.28571428571429" style="92"/>
  </cols>
  <sheetData>
    <row r="1" spans="2:2" ht="13">
      <c r="B1" s="93" t="s">
        <v>402</v>
      </c>
    </row>
    <row r="2" spans="1:2" ht="12.5">
      <c r="A2" s="176" t="s">
        <v>403</v>
      </c>
      <c r="B2" s="94"/>
    </row>
    <row r="3" spans="1:2" ht="12.5">
      <c r="A3" s="176" t="s">
        <v>404</v>
      </c>
      <c r="B3" s="94"/>
    </row>
    <row r="4" spans="1:2" ht="13">
      <c r="A4" s="122"/>
      <c r="B4" s="93"/>
    </row>
    <row r="5" spans="1:1" ht="12.5">
      <c r="A5" s="92" t="s">
        <v>519</v>
      </c>
    </row>
    <row r="6" spans="1:1" ht="12.5">
      <c r="A6" s="92" t="s">
        <v>520</v>
      </c>
    </row>
    <row r="8" spans="3:7" ht="12.5">
      <c r="C8" s="94" t="s">
        <v>521</v>
      </c>
      <c r="D8" s="94" t="s">
        <v>522</v>
      </c>
      <c r="E8" s="94" t="s">
        <v>523</v>
      </c>
      <c r="F8" s="94" t="s">
        <v>524</v>
      </c>
      <c r="G8" s="94" t="s">
        <v>525</v>
      </c>
    </row>
    <row r="9" spans="3:7" ht="12.5">
      <c r="C9" s="95" t="s">
        <v>526</v>
      </c>
      <c r="D9" s="95" t="s">
        <v>527</v>
      </c>
      <c r="E9" s="95" t="s">
        <v>528</v>
      </c>
      <c r="F9" s="95" t="s">
        <v>527</v>
      </c>
      <c r="G9" s="95" t="s">
        <v>528</v>
      </c>
    </row>
    <row r="10" spans="1:1" ht="14.5">
      <c r="A10" s="96" t="s">
        <v>529</v>
      </c>
    </row>
    <row r="12" spans="2:2" ht="12.5">
      <c r="B12" s="101" t="s">
        <v>530</v>
      </c>
    </row>
    <row r="13" spans="2:2" ht="12.5">
      <c r="B13" s="97" t="s">
        <v>531</v>
      </c>
    </row>
    <row r="14" spans="2:2" ht="12.5">
      <c r="B14" s="97" t="s">
        <v>532</v>
      </c>
    </row>
    <row r="15" spans="2:2" ht="12.5">
      <c r="B15" s="97" t="s">
        <v>28</v>
      </c>
    </row>
    <row r="16" spans="2:2" ht="12.5">
      <c r="B16" s="97" t="s">
        <v>533</v>
      </c>
    </row>
    <row r="17" spans="2:2" ht="12.5">
      <c r="B17" s="97" t="s">
        <v>43</v>
      </c>
    </row>
    <row r="18" spans="2:2" ht="12.5">
      <c r="B18" s="97" t="s">
        <v>39</v>
      </c>
    </row>
    <row r="19" spans="2:2" ht="12.5">
      <c r="B19" s="97" t="s">
        <v>534</v>
      </c>
    </row>
    <row r="20" spans="2:2" ht="12.5">
      <c r="B20" s="97" t="s">
        <v>535</v>
      </c>
    </row>
    <row r="21" spans="2:2" ht="12.5">
      <c r="B21" s="97" t="s">
        <v>536</v>
      </c>
    </row>
    <row r="22" spans="2:2" ht="12.5">
      <c r="B22" s="97" t="s">
        <v>537</v>
      </c>
    </row>
    <row r="23" spans="2:2" ht="12.5">
      <c r="B23" s="97" t="s">
        <v>538</v>
      </c>
    </row>
    <row r="25" spans="1:1" ht="13">
      <c r="A25" s="96" t="s">
        <v>539</v>
      </c>
    </row>
    <row r="27" spans="2:2" ht="14.5">
      <c r="B27" s="92" t="s">
        <v>540</v>
      </c>
    </row>
    <row r="28" spans="2:7" ht="12.5">
      <c r="B28" s="97" t="s">
        <v>531</v>
      </c>
      <c r="C28" s="98"/>
      <c r="D28" s="99"/>
      <c r="E28" s="99"/>
      <c r="F28" s="99"/>
      <c r="G28" s="92" t="s">
        <v>541</v>
      </c>
    </row>
    <row r="29" spans="2:6" ht="12.5">
      <c r="B29" s="97" t="s">
        <v>532</v>
      </c>
      <c r="C29" s="98"/>
      <c r="D29" s="99"/>
      <c r="E29" s="99"/>
      <c r="F29" s="99"/>
    </row>
    <row r="30" spans="2:6" ht="12.5">
      <c r="B30" s="97" t="s">
        <v>28</v>
      </c>
      <c r="C30" s="98"/>
      <c r="D30" s="99"/>
      <c r="E30" s="99"/>
      <c r="F30" s="99"/>
    </row>
    <row r="31" spans="2:6" ht="12.5">
      <c r="B31" s="97" t="s">
        <v>533</v>
      </c>
      <c r="C31" s="98"/>
      <c r="D31" s="100"/>
      <c r="E31" s="100"/>
      <c r="F31" s="100"/>
    </row>
    <row r="32" spans="2:9" ht="12.5">
      <c r="B32" s="97" t="s">
        <v>43</v>
      </c>
      <c r="C32" s="98"/>
      <c r="D32" s="99"/>
      <c r="E32" s="99"/>
      <c r="F32" s="99"/>
      <c r="I32" s="92" t="s">
        <v>542</v>
      </c>
    </row>
    <row r="33" spans="2:6" ht="12.5">
      <c r="B33" s="97" t="s">
        <v>39</v>
      </c>
      <c r="C33" s="98"/>
      <c r="D33" s="99"/>
      <c r="E33" s="99"/>
      <c r="F33" s="99"/>
    </row>
    <row r="34" spans="2:6" ht="12.5">
      <c r="B34" s="97" t="s">
        <v>534</v>
      </c>
      <c r="C34" s="98"/>
      <c r="D34" s="99"/>
      <c r="E34" s="99"/>
      <c r="F34" s="99"/>
    </row>
    <row r="35" spans="2:6" ht="12.5">
      <c r="B35" s="97" t="s">
        <v>535</v>
      </c>
      <c r="C35" s="98"/>
      <c r="D35" s="99"/>
      <c r="E35" s="99"/>
      <c r="F35" s="99"/>
    </row>
    <row r="36" spans="2:6" ht="12.5">
      <c r="B36" s="97" t="s">
        <v>536</v>
      </c>
      <c r="C36" s="98"/>
      <c r="D36" s="99"/>
      <c r="E36" s="99"/>
      <c r="F36" s="99"/>
    </row>
    <row r="37" spans="2:6" ht="12.5">
      <c r="B37" s="97" t="s">
        <v>537</v>
      </c>
      <c r="C37" s="98"/>
      <c r="D37" s="99"/>
      <c r="E37" s="99"/>
      <c r="F37" s="99"/>
    </row>
    <row r="38" spans="2:6" ht="12.5">
      <c r="B38" s="97" t="s">
        <v>538</v>
      </c>
      <c r="C38" s="98"/>
      <c r="D38" s="99"/>
      <c r="E38" s="99"/>
      <c r="F38" s="99"/>
    </row>
    <row r="39" spans="2:6" ht="12.5">
      <c r="B39" s="97"/>
      <c r="C39" s="98"/>
      <c r="D39" s="99"/>
      <c r="E39" s="99"/>
      <c r="F39" s="99"/>
    </row>
    <row r="40" spans="2:9" ht="14.5">
      <c r="B40" s="101" t="s">
        <v>543</v>
      </c>
      <c r="C40" s="95"/>
      <c r="D40" s="94"/>
      <c r="E40" s="94"/>
      <c r="F40" s="94"/>
      <c r="G40" s="95"/>
      <c r="I40" s="92" t="s">
        <v>542</v>
      </c>
    </row>
    <row r="41" spans="2:2" ht="12.5">
      <c r="B41" s="97" t="s">
        <v>531</v>
      </c>
    </row>
    <row r="42" spans="2:2" ht="12.5">
      <c r="B42" s="97" t="s">
        <v>532</v>
      </c>
    </row>
    <row r="43" spans="2:2" ht="12.5">
      <c r="B43" s="97" t="s">
        <v>28</v>
      </c>
    </row>
    <row r="44" spans="2:2" ht="12.5">
      <c r="B44" s="97" t="s">
        <v>533</v>
      </c>
    </row>
    <row r="45" spans="2:2" ht="12.5">
      <c r="B45" s="97" t="s">
        <v>43</v>
      </c>
    </row>
    <row r="46" spans="2:2" ht="12.5">
      <c r="B46" s="97" t="s">
        <v>39</v>
      </c>
    </row>
    <row r="47" spans="2:2" ht="12.5">
      <c r="B47" s="97" t="s">
        <v>534</v>
      </c>
    </row>
    <row r="48" spans="2:2" ht="12.5">
      <c r="B48" s="97" t="s">
        <v>535</v>
      </c>
    </row>
    <row r="49" spans="2:2" ht="12.5">
      <c r="B49" s="97" t="s">
        <v>536</v>
      </c>
    </row>
    <row r="50" spans="2:2" ht="12.5">
      <c r="B50" s="97" t="s">
        <v>44</v>
      </c>
    </row>
    <row r="51" spans="1:6" ht="12.5">
      <c r="A51" s="92" t="s">
        <v>541</v>
      </c>
      <c r="B51" s="97" t="s">
        <v>544</v>
      </c>
      <c r="C51" s="98"/>
      <c r="D51" s="99"/>
      <c r="E51" s="99"/>
      <c r="F51" s="99"/>
    </row>
    <row r="52" spans="2:6" ht="12.5">
      <c r="B52" s="97" t="s">
        <v>545</v>
      </c>
      <c r="C52" s="98"/>
      <c r="D52" s="99"/>
      <c r="E52" s="99"/>
      <c r="F52" s="99"/>
    </row>
    <row r="53" spans="2:6" ht="12.5">
      <c r="B53" s="97"/>
      <c r="C53" s="98"/>
      <c r="D53" s="99"/>
      <c r="E53" s="99"/>
      <c r="F53" s="99"/>
    </row>
    <row r="54" spans="2:6" ht="12.5">
      <c r="B54" s="92" t="s">
        <v>546</v>
      </c>
      <c r="C54" s="98">
        <f>SUM(C28:C51)</f>
        <v>0</v>
      </c>
      <c r="D54" s="102"/>
      <c r="E54" s="102"/>
      <c r="F54" s="102"/>
    </row>
    <row r="55" spans="3:6" ht="12.5">
      <c r="C55" s="103"/>
      <c r="D55" s="103"/>
      <c r="E55" s="103"/>
      <c r="F55" s="103"/>
    </row>
    <row r="56" spans="2:6" ht="12.5">
      <c r="B56" s="101" t="s">
        <v>547</v>
      </c>
      <c r="C56" s="103"/>
      <c r="D56" s="103"/>
      <c r="E56" s="103"/>
      <c r="F56" s="103"/>
    </row>
    <row r="57" spans="2:6" ht="12.5">
      <c r="B57" s="97" t="s">
        <v>548</v>
      </c>
      <c r="C57" s="103"/>
      <c r="D57" s="103"/>
      <c r="E57" s="103"/>
      <c r="F57" s="103"/>
    </row>
    <row r="58" spans="2:6" ht="12.5">
      <c r="B58" s="97" t="s">
        <v>549</v>
      </c>
      <c r="C58" s="103"/>
      <c r="D58" s="103"/>
      <c r="E58" s="103"/>
      <c r="F58" s="103"/>
    </row>
    <row r="59" spans="3:3" ht="12.5">
      <c r="C59" s="104"/>
    </row>
    <row r="60" spans="1:1" ht="13">
      <c r="A60" s="96" t="s">
        <v>167</v>
      </c>
    </row>
    <row r="61" spans="2:2" ht="12.5">
      <c r="B61" s="92" t="s">
        <v>168</v>
      </c>
    </row>
    <row r="62" spans="2:2" ht="12.5">
      <c r="B62" s="92" t="s">
        <v>169</v>
      </c>
    </row>
    <row r="63" spans="2:2" ht="12.5">
      <c r="B63" s="92" t="s">
        <v>170</v>
      </c>
    </row>
    <row r="64" spans="2:2" ht="12.5">
      <c r="B64" s="92" t="s">
        <v>171</v>
      </c>
    </row>
    <row r="65" spans="2:2" ht="13">
      <c r="B65" s="92" t="s">
        <v>172</v>
      </c>
    </row>
    <row r="67" spans="1:1" ht="13">
      <c r="A67" s="96" t="s">
        <v>173</v>
      </c>
    </row>
    <row r="68" spans="1:2" ht="12.5">
      <c r="A68" s="105" t="s">
        <v>174</v>
      </c>
      <c r="B68" s="92" t="s">
        <v>550</v>
      </c>
    </row>
    <row r="69" spans="1:2" ht="12.5">
      <c r="A69" s="105"/>
      <c r="B69" s="92" t="s">
        <v>551</v>
      </c>
    </row>
    <row r="70" spans="1:1" ht="12.5">
      <c r="A70" s="105"/>
    </row>
    <row r="71" spans="1:2" ht="12.5">
      <c r="A71" s="106" t="s">
        <v>176</v>
      </c>
      <c r="B71" s="92" t="s">
        <v>552</v>
      </c>
    </row>
    <row r="72" spans="1:2" ht="12.5">
      <c r="A72" s="106"/>
      <c r="B72" s="107"/>
    </row>
    <row r="73" spans="1:2" ht="12.5">
      <c r="A73" s="106" t="s">
        <v>178</v>
      </c>
      <c r="B73" s="92" t="s">
        <v>553</v>
      </c>
    </row>
    <row r="74" spans="1:2" ht="12.5">
      <c r="A74" s="106"/>
      <c r="B74" s="110" t="s">
        <v>554</v>
      </c>
    </row>
    <row r="75" spans="1:2" ht="12.5">
      <c r="A75" s="106"/>
      <c r="B75" s="111" t="s">
        <v>555</v>
      </c>
    </row>
    <row r="76" spans="1:2" ht="14.5">
      <c r="A76" s="106"/>
      <c r="B76" s="111" t="s">
        <v>556</v>
      </c>
    </row>
    <row r="77" spans="1:2" ht="12.5">
      <c r="A77" s="106"/>
      <c r="B77" s="108" t="s">
        <v>557</v>
      </c>
    </row>
    <row r="78" spans="1:2" ht="12.5">
      <c r="A78" s="106"/>
      <c r="B78" s="108" t="s">
        <v>558</v>
      </c>
    </row>
    <row r="79" spans="1:2" ht="12.5">
      <c r="A79" s="106"/>
      <c r="B79" s="112" t="s">
        <v>559</v>
      </c>
    </row>
    <row r="80" spans="1:2" ht="12.5">
      <c r="A80" s="106"/>
      <c r="B80" s="113" t="s">
        <v>560</v>
      </c>
    </row>
    <row r="81" spans="1:2" ht="12.5">
      <c r="A81" s="106"/>
      <c r="B81" s="112"/>
    </row>
    <row r="82" spans="1:2" ht="12.5">
      <c r="A82" s="105" t="s">
        <v>180</v>
      </c>
      <c r="B82" s="109" t="s">
        <v>561</v>
      </c>
    </row>
    <row r="83" spans="1:2" ht="12.5">
      <c r="A83" s="105"/>
      <c r="B83" s="109" t="s">
        <v>562</v>
      </c>
    </row>
    <row r="84" spans="1:2" ht="12.5">
      <c r="A84" s="114"/>
      <c r="B84" s="109"/>
    </row>
    <row r="85" spans="1:1" ht="15.5">
      <c r="A85" s="92" t="s">
        <v>563</v>
      </c>
    </row>
    <row r="86" spans="2:2" ht="15.5">
      <c r="B86" s="113" t="s">
        <v>564</v>
      </c>
    </row>
    <row r="87" spans="2:2" ht="15.5">
      <c r="B87" s="113" t="s">
        <v>565</v>
      </c>
    </row>
    <row r="88" spans="2:2" ht="15.5">
      <c r="B88" s="113" t="s">
        <v>566</v>
      </c>
    </row>
    <row r="89" spans="2:2" ht="15.5">
      <c r="B89" s="113" t="s">
        <v>567</v>
      </c>
    </row>
  </sheetData>
  <pageMargins left="0.25" right="0.25" top="0.75" bottom="0.75" header="0.3" footer="0.3"/>
  <pageSetup orientation="portrait" paperSize="1" r:id="rId1"/>
  <ignoredErrors>
    <ignoredError sqref="A68:A72 A85:A96 A83:A84 A74:A81 A73 A8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I35"/>
  <sheetViews>
    <sheetView workbookViewId="0" topLeftCell="A1">
      <selection pane="topLeft" activeCell="B19" sqref="B19"/>
    </sheetView>
  </sheetViews>
  <sheetFormatPr defaultColWidth="9.27428571428571" defaultRowHeight="12.5"/>
  <cols>
    <col min="1" max="1" width="4.57142857142857" style="92" customWidth="1"/>
    <col min="2" max="2" width="44.7142857142857" style="92" customWidth="1"/>
    <col min="3" max="4" width="15.5714285714286" style="92" customWidth="1"/>
    <col min="5" max="5" width="20.5714285714286" style="92" customWidth="1"/>
    <col min="6" max="6" width="15.5714285714286" style="92" customWidth="1"/>
    <col min="7" max="7" width="20.5714285714286" style="92" customWidth="1"/>
    <col min="8" max="8" width="15.5714285714286" style="92" customWidth="1"/>
    <col min="9" max="10" width="20.5714285714286" style="92" customWidth="1"/>
    <col min="11" max="16384" width="9.28571428571429" style="92"/>
  </cols>
  <sheetData>
    <row r="1" spans="2:2" ht="13">
      <c r="B1" s="93" t="s">
        <v>568</v>
      </c>
    </row>
    <row r="2" spans="1:2" ht="13">
      <c r="A2" s="176" t="s">
        <v>403</v>
      </c>
      <c r="B2" s="115"/>
    </row>
    <row r="3" spans="1:2" ht="13">
      <c r="A3" s="176" t="s">
        <v>569</v>
      </c>
      <c r="B3" s="115"/>
    </row>
    <row r="4" spans="1:2" ht="13">
      <c r="A4" s="122"/>
      <c r="B4" s="115"/>
    </row>
    <row r="5" spans="1:1" ht="12.5">
      <c r="A5" s="92" t="s">
        <v>519</v>
      </c>
    </row>
    <row r="6" spans="1:1" ht="12.5">
      <c r="A6" s="92" t="s">
        <v>520</v>
      </c>
    </row>
    <row r="8" spans="1:1" ht="14.5">
      <c r="A8" s="96" t="s">
        <v>570</v>
      </c>
    </row>
    <row r="9" spans="3:9" ht="12.5">
      <c r="C9" s="94" t="s">
        <v>521</v>
      </c>
      <c r="D9" s="94" t="s">
        <v>571</v>
      </c>
      <c r="E9" s="94" t="s">
        <v>572</v>
      </c>
      <c r="F9" s="94" t="s">
        <v>573</v>
      </c>
      <c r="G9" s="94" t="s">
        <v>574</v>
      </c>
      <c r="H9" s="94" t="s">
        <v>575</v>
      </c>
      <c r="I9" s="94" t="s">
        <v>576</v>
      </c>
    </row>
    <row r="10" spans="2:9" ht="14.5">
      <c r="B10" s="92" t="s">
        <v>577</v>
      </c>
      <c r="C10" s="94" t="s">
        <v>526</v>
      </c>
      <c r="D10" s="94" t="s">
        <v>527</v>
      </c>
      <c r="E10" s="94" t="s">
        <v>528</v>
      </c>
      <c r="F10" s="94" t="s">
        <v>527</v>
      </c>
      <c r="G10" s="94" t="s">
        <v>528</v>
      </c>
      <c r="H10" s="94" t="s">
        <v>578</v>
      </c>
      <c r="I10" s="94" t="s">
        <v>579</v>
      </c>
    </row>
    <row r="11" spans="2:9" ht="12.5">
      <c r="B11" s="97" t="s">
        <v>531</v>
      </c>
      <c r="C11" s="98"/>
      <c r="D11" s="98"/>
      <c r="E11" s="116"/>
      <c r="F11" s="98"/>
      <c r="G11" s="116"/>
      <c r="H11" s="117"/>
      <c r="I11" s="118"/>
    </row>
    <row r="12" spans="2:9" ht="12.5">
      <c r="B12" s="97" t="s">
        <v>532</v>
      </c>
      <c r="C12" s="98"/>
      <c r="D12" s="98"/>
      <c r="E12" s="116"/>
      <c r="F12" s="98"/>
      <c r="G12" s="116"/>
      <c r="H12" s="117"/>
      <c r="I12" s="118"/>
    </row>
    <row r="13" spans="2:9" ht="12.5">
      <c r="B13" s="97" t="s">
        <v>533</v>
      </c>
      <c r="C13" s="98"/>
      <c r="D13" s="98"/>
      <c r="E13" s="116"/>
      <c r="F13" s="98"/>
      <c r="G13" s="116"/>
      <c r="H13" s="117"/>
      <c r="I13" s="118"/>
    </row>
    <row r="14" spans="2:9" ht="12.5">
      <c r="B14" s="97" t="s">
        <v>538</v>
      </c>
      <c r="C14" s="98"/>
      <c r="D14" s="98"/>
      <c r="E14" s="116"/>
      <c r="F14" s="98"/>
      <c r="G14" s="116"/>
      <c r="H14" s="117"/>
      <c r="I14" s="118"/>
    </row>
    <row r="15" spans="3:9" ht="12.5">
      <c r="C15" s="98"/>
      <c r="D15" s="98"/>
      <c r="E15" s="116"/>
      <c r="F15" s="98"/>
      <c r="G15" s="116"/>
      <c r="H15" s="117"/>
      <c r="I15" s="118"/>
    </row>
    <row r="16" spans="2:2" ht="12.5">
      <c r="B16" s="101" t="s">
        <v>580</v>
      </c>
    </row>
    <row r="17" spans="2:9" ht="12.5">
      <c r="B17" s="97" t="s">
        <v>531</v>
      </c>
      <c r="C17" s="98"/>
      <c r="D17" s="98"/>
      <c r="E17" s="116"/>
      <c r="F17" s="98"/>
      <c r="G17" s="116"/>
      <c r="H17" s="117"/>
      <c r="I17" s="118"/>
    </row>
    <row r="18" spans="2:9" ht="12.5">
      <c r="B18" s="97" t="s">
        <v>532</v>
      </c>
      <c r="C18" s="98"/>
      <c r="D18" s="98"/>
      <c r="E18" s="116"/>
      <c r="F18" s="98"/>
      <c r="G18" s="116"/>
      <c r="H18" s="117"/>
      <c r="I18" s="118"/>
    </row>
    <row r="19" spans="2:9" ht="12.5">
      <c r="B19" s="97" t="s">
        <v>533</v>
      </c>
      <c r="C19" s="98"/>
      <c r="D19" s="98"/>
      <c r="E19" s="116"/>
      <c r="F19" s="98"/>
      <c r="G19" s="116"/>
      <c r="H19" s="117"/>
      <c r="I19" s="118"/>
    </row>
    <row r="20" spans="2:9" ht="12.5">
      <c r="B20" s="97" t="s">
        <v>545</v>
      </c>
      <c r="C20" s="98"/>
      <c r="D20" s="98"/>
      <c r="E20" s="116"/>
      <c r="F20" s="98"/>
      <c r="G20" s="116"/>
      <c r="H20" s="117"/>
      <c r="I20" s="118"/>
    </row>
    <row r="21" spans="3:9" ht="12.5">
      <c r="C21" s="98"/>
      <c r="D21" s="98"/>
      <c r="E21" s="116"/>
      <c r="F21" s="98"/>
      <c r="G21" s="116"/>
      <c r="H21" s="117"/>
      <c r="I21" s="118"/>
    </row>
    <row r="22" spans="2:9" ht="12.5">
      <c r="B22" s="92" t="s">
        <v>546</v>
      </c>
      <c r="C22" s="98"/>
      <c r="D22" s="98"/>
      <c r="E22" s="116"/>
      <c r="F22" s="98"/>
      <c r="G22" s="116"/>
      <c r="H22" s="117"/>
      <c r="I22" s="118"/>
    </row>
    <row r="23" spans="3:9" ht="12.5">
      <c r="C23" s="98"/>
      <c r="D23" s="98"/>
      <c r="E23" s="116"/>
      <c r="F23" s="98"/>
      <c r="G23" s="116"/>
      <c r="H23" s="117"/>
      <c r="I23" s="118"/>
    </row>
    <row r="24" spans="1:1" ht="13">
      <c r="A24" s="96" t="s">
        <v>173</v>
      </c>
    </row>
    <row r="25" spans="1:1" ht="13">
      <c r="A25" s="96"/>
    </row>
    <row r="26" spans="1:2" ht="14.5">
      <c r="A26" s="105" t="s">
        <v>174</v>
      </c>
      <c r="B26" s="92" t="s">
        <v>581</v>
      </c>
    </row>
    <row r="27" spans="1:1" ht="12.5">
      <c r="A27" s="105"/>
    </row>
    <row r="28" spans="1:2" ht="12.5">
      <c r="A28" s="105"/>
      <c r="B28" s="92" t="s">
        <v>582</v>
      </c>
    </row>
    <row r="29" spans="1:1" ht="12.5">
      <c r="A29" s="105"/>
    </row>
    <row r="30" spans="1:2" ht="12.5">
      <c r="A30" s="105"/>
      <c r="B30" s="92" t="s">
        <v>583</v>
      </c>
    </row>
    <row r="31" spans="1:1" ht="12.5">
      <c r="A31" s="105"/>
    </row>
    <row r="32" spans="1:2" ht="12.5">
      <c r="A32" s="105"/>
      <c r="B32" s="92" t="s">
        <v>584</v>
      </c>
    </row>
    <row r="34" spans="1:2" ht="12.5">
      <c r="A34" s="105" t="s">
        <v>176</v>
      </c>
      <c r="B34" s="92" t="s">
        <v>550</v>
      </c>
    </row>
    <row r="35" spans="2:2" ht="12.5">
      <c r="B35" s="92" t="s">
        <v>585</v>
      </c>
    </row>
  </sheetData>
  <pageMargins left="0.7" right="0.7" top="0.75" bottom="0.75" header="0.3" footer="0.3"/>
  <pageSetup fitToHeight="0" orientation="landscape" paperSize="1" scale="71" r:id="rId1"/>
  <ignoredErrors>
    <ignoredError sqref="A26:A34"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C7:D9"/>
  <sheetViews>
    <sheetView workbookViewId="0" topLeftCell="A1">
      <selection pane="topLeft" activeCell="D7" sqref="D7:D9"/>
    </sheetView>
  </sheetViews>
  <sheetFormatPr defaultRowHeight="14.5"/>
  <cols>
    <col min="3" max="3" width="36.5714285714286" customWidth="1"/>
  </cols>
  <sheetData>
    <row r="7" spans="3:4" ht="14.5">
      <c r="C7" t="s">
        <v>191</v>
      </c>
      <c r="D7" s="156" t="s">
        <v>150</v>
      </c>
    </row>
    <row r="8" spans="3:4" ht="14.5">
      <c r="C8" t="s">
        <v>192</v>
      </c>
      <c r="D8" s="157" t="s">
        <v>586</v>
      </c>
    </row>
    <row r="9" spans="3:4" ht="14.5">
      <c r="C9" t="s">
        <v>587</v>
      </c>
      <c r="D9" s="158" t="s">
        <v>44</v>
      </c>
    </row>
  </sheetData>
  <pageMargins left="0.7" right="0.7" top="0.75" bottom="0.75" header="0.3" footer="0.3"/>
  <pageSetup orientation="portrait" paperSiz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V137"/>
  <sheetViews>
    <sheetView showGridLines="0" zoomScale="110" zoomScaleNormal="110" workbookViewId="0" topLeftCell="A1">
      <pane ySplit="14" topLeftCell="A15" activePane="bottomLeft" state="frozen"/>
      <selection pane="topLeft" activeCell="A1" sqref="A1"/>
      <selection pane="bottomLeft" activeCell="A1" sqref="A1:Z138"/>
    </sheetView>
  </sheetViews>
  <sheetFormatPr defaultRowHeight="15" customHeight="1" outlineLevelRow="1"/>
  <cols>
    <col min="1" max="1" width="12.1428571428571" customWidth="1"/>
    <col min="2" max="2" width="28.5714285714286" customWidth="1"/>
    <col min="3" max="3" width="67.1428571428571" customWidth="1"/>
    <col min="4" max="4" width="6.57142857142857" bestFit="1" customWidth="1"/>
    <col min="5" max="5" width="2.28571428571429" customWidth="1"/>
    <col min="6" max="6" width="13.7142857142857" style="284" bestFit="1" customWidth="1"/>
    <col min="7" max="7" width="2.28571428571429" style="284" customWidth="1"/>
    <col min="8" max="8" width="2.28571428571429" style="284" hidden="1" customWidth="1"/>
    <col min="9" max="9" width="14.5714285714286" style="284" hidden="1" customWidth="1"/>
    <col min="10" max="10" width="2.28571428571429" style="284" hidden="1" customWidth="1"/>
    <col min="11" max="11" width="2.28571428571429" style="284" customWidth="1"/>
    <col min="12" max="12" width="14.2857142857143" style="284" customWidth="1"/>
    <col min="13" max="14" width="2.28571428571429" style="284" customWidth="1"/>
    <col min="15" max="15" width="16.8571428571429" style="284" customWidth="1"/>
    <col min="16" max="17" width="2.28571428571429" style="284" customWidth="1"/>
    <col min="18" max="18" width="15.5714285714286" style="284" customWidth="1"/>
    <col min="19" max="19" width="2.28571428571429" customWidth="1"/>
    <col min="20" max="20" width="2.28571428571429" style="284" customWidth="1"/>
    <col min="21" max="21" width="15.1428571428571" style="518" customWidth="1"/>
    <col min="22" max="24" width="2.28571428571429" customWidth="1"/>
    <col min="25" max="25" width="88.2857142857143" style="43" customWidth="1"/>
    <col min="26" max="28" width="2.28571428571429" style="33" customWidth="1"/>
    <col min="29" max="29" width="9.28571428571429" customWidth="1"/>
    <col min="30" max="30" width="10.2857142857143" customWidth="1"/>
  </cols>
  <sheetData>
    <row r="1" spans="1:45" ht="75.65" customHeight="1">
      <c r="A1" s="399"/>
      <c r="B1" s="403"/>
      <c r="C1" s="750" t="s">
        <v>0</v>
      </c>
      <c r="D1" s="750"/>
      <c r="E1" s="750"/>
      <c r="F1" s="750"/>
      <c r="G1" s="750"/>
      <c r="H1" s="750"/>
      <c r="I1" s="750"/>
      <c r="J1" s="750"/>
      <c r="K1" s="750"/>
      <c r="L1" s="750"/>
      <c r="M1" s="750"/>
      <c r="N1" s="750"/>
      <c r="O1" s="750"/>
      <c r="P1" s="750"/>
      <c r="Q1" s="750"/>
      <c r="R1" s="750"/>
      <c r="S1" s="750"/>
      <c r="T1" s="750"/>
      <c r="U1" s="750"/>
      <c r="V1" s="750"/>
      <c r="W1" s="750"/>
      <c r="X1" s="750"/>
      <c r="Y1" s="750"/>
      <c r="Z1" s="750"/>
      <c r="AA1" s="404"/>
      <c r="AB1" s="404"/>
      <c r="AC1" s="404"/>
      <c r="AD1" s="404"/>
      <c r="AE1" s="404"/>
      <c r="AF1" s="404"/>
      <c r="AG1" s="404"/>
      <c r="AH1" s="404"/>
      <c r="AI1" s="404"/>
      <c r="AJ1" s="404"/>
      <c r="AK1" s="404"/>
      <c r="AL1" s="404"/>
      <c r="AM1" s="404"/>
      <c r="AN1" s="404"/>
      <c r="AO1" s="404"/>
      <c r="AP1" s="404"/>
      <c r="AQ1" s="404"/>
      <c r="AR1" s="404"/>
      <c r="AS1" s="404"/>
    </row>
    <row r="2" spans="1:48" ht="56.25" customHeight="1">
      <c r="A2" s="237"/>
      <c r="B2" s="185"/>
      <c r="C2" s="188" t="s">
        <v>405</v>
      </c>
      <c r="D2" s="188"/>
      <c r="E2" s="188"/>
      <c r="F2" s="283"/>
      <c r="G2" s="283"/>
      <c r="H2" s="283"/>
      <c r="I2" s="283"/>
      <c r="J2" s="283"/>
      <c r="K2" s="283"/>
      <c r="L2" s="283"/>
      <c r="M2" s="283"/>
      <c r="N2" s="283"/>
      <c r="O2" s="283"/>
      <c r="P2" s="283"/>
      <c r="Q2" s="283"/>
      <c r="R2" s="283"/>
      <c r="S2" s="188"/>
      <c r="T2" s="283"/>
      <c r="U2" s="514"/>
      <c r="V2" s="188"/>
      <c r="W2" s="188"/>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row>
    <row r="3" spans="2:48" ht="14.5" hidden="1" outlineLevel="1" collapsed="1">
      <c r="B3" s="179" t="s">
        <v>2</v>
      </c>
      <c r="C3" s="189" t="s">
        <v>3</v>
      </c>
      <c r="D3" s="189"/>
      <c r="E3" s="189"/>
      <c r="F3" s="289"/>
      <c r="G3" s="289"/>
      <c r="H3" s="289"/>
      <c r="I3" s="289"/>
      <c r="J3" s="289"/>
      <c r="K3" s="289"/>
      <c r="L3" s="289"/>
      <c r="M3" s="289"/>
      <c r="N3" s="289"/>
      <c r="O3" s="289"/>
      <c r="P3" s="289"/>
      <c r="Q3" s="289"/>
      <c r="R3" s="289"/>
      <c r="S3" s="189"/>
      <c r="T3" s="289"/>
      <c r="U3" s="289"/>
      <c r="V3" s="189"/>
      <c r="W3" s="189"/>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row>
    <row r="4" spans="2:48" ht="14.5" hidden="1" outlineLevel="1">
      <c r="B4" s="179" t="s">
        <v>4</v>
      </c>
      <c r="C4" s="179" t="s">
        <v>588</v>
      </c>
      <c r="D4" s="189"/>
      <c r="E4" s="416"/>
      <c r="F4" s="417"/>
      <c r="G4" s="417"/>
      <c r="H4" s="417"/>
      <c r="I4" s="417"/>
      <c r="J4" s="289"/>
      <c r="K4" s="289"/>
      <c r="L4" s="289"/>
      <c r="M4" s="289"/>
      <c r="N4" s="289"/>
      <c r="O4" s="289"/>
      <c r="P4" s="289"/>
      <c r="Q4" s="289"/>
      <c r="R4" s="289"/>
      <c r="S4" s="189"/>
      <c r="T4" s="289"/>
      <c r="U4" s="289"/>
      <c r="V4" s="189"/>
      <c r="W4" s="189"/>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row>
    <row r="5" spans="2:40" ht="14.5" hidden="1" outlineLevel="1">
      <c r="B5" s="179" t="s">
        <v>5</v>
      </c>
      <c r="C5" s="229" t="s">
        <v>6</v>
      </c>
      <c r="D5" s="229"/>
      <c r="E5" s="229"/>
      <c r="F5" s="290"/>
      <c r="G5" s="290"/>
      <c r="H5" s="290"/>
      <c r="I5" s="290"/>
      <c r="J5" s="290"/>
      <c r="K5" s="290"/>
      <c r="L5" s="290"/>
      <c r="M5" s="290"/>
      <c r="N5" s="290"/>
      <c r="O5" s="290"/>
      <c r="P5" s="290"/>
      <c r="Q5" s="290"/>
      <c r="R5" s="291"/>
      <c r="S5" s="229"/>
      <c r="T5" s="290"/>
      <c r="U5" s="291"/>
      <c r="V5" s="229"/>
      <c r="W5" s="229"/>
      <c r="Y5" s="189"/>
      <c r="Z5" s="189"/>
      <c r="AA5" s="189"/>
      <c r="AB5" s="189"/>
      <c r="AC5" s="10"/>
      <c r="AD5" s="10"/>
      <c r="AE5" s="10"/>
      <c r="AF5" s="10"/>
      <c r="AG5" s="10"/>
      <c r="AH5" s="8"/>
      <c r="AI5" s="10"/>
      <c r="AJ5" s="10"/>
      <c r="AK5" s="8"/>
      <c r="AL5" s="10"/>
      <c r="AM5" s="10"/>
      <c r="AN5" s="27"/>
    </row>
    <row r="6" spans="2:40" ht="14.5" hidden="1" outlineLevel="1">
      <c r="B6" s="179" t="s">
        <v>7</v>
      </c>
      <c r="C6" s="189" t="s">
        <v>8</v>
      </c>
      <c r="D6" s="189"/>
      <c r="E6" s="189"/>
      <c r="F6" s="289"/>
      <c r="G6" s="289"/>
      <c r="H6" s="289"/>
      <c r="I6" s="289"/>
      <c r="J6" s="289"/>
      <c r="K6" s="289"/>
      <c r="L6" s="289"/>
      <c r="M6" s="289"/>
      <c r="N6" s="289"/>
      <c r="O6" s="289"/>
      <c r="P6" s="289"/>
      <c r="Q6" s="289"/>
      <c r="R6" s="289"/>
      <c r="S6" s="189"/>
      <c r="T6" s="289"/>
      <c r="U6" s="289"/>
      <c r="V6" s="189"/>
      <c r="W6" s="189"/>
      <c r="Y6" s="189"/>
      <c r="Z6" s="189"/>
      <c r="AA6" s="189"/>
      <c r="AB6" s="189"/>
      <c r="AC6" s="10"/>
      <c r="AD6" s="10"/>
      <c r="AE6" s="10"/>
      <c r="AF6" s="10"/>
      <c r="AG6" s="10"/>
      <c r="AH6" s="8"/>
      <c r="AI6" s="10"/>
      <c r="AJ6" s="10"/>
      <c r="AK6" s="8"/>
      <c r="AL6" s="10"/>
      <c r="AM6" s="10"/>
      <c r="AN6" s="27"/>
    </row>
    <row r="7" spans="2:40" ht="14.5" hidden="1" outlineLevel="1">
      <c r="B7" s="179" t="s">
        <v>10</v>
      </c>
      <c r="C7" s="229" t="s">
        <v>11</v>
      </c>
      <c r="D7" s="229"/>
      <c r="E7" s="229"/>
      <c r="F7" s="290"/>
      <c r="G7" s="290"/>
      <c r="H7" s="290"/>
      <c r="I7" s="290"/>
      <c r="J7" s="290"/>
      <c r="K7" s="290"/>
      <c r="L7" s="290"/>
      <c r="M7" s="290"/>
      <c r="N7" s="290"/>
      <c r="O7" s="290"/>
      <c r="P7" s="290"/>
      <c r="Q7" s="290"/>
      <c r="R7" s="291"/>
      <c r="S7" s="229"/>
      <c r="T7" s="290"/>
      <c r="U7" s="291"/>
      <c r="V7" s="229"/>
      <c r="W7" s="229"/>
      <c r="Y7" s="189"/>
      <c r="Z7" s="189"/>
      <c r="AA7" s="189"/>
      <c r="AB7" s="189"/>
      <c r="AC7" s="10"/>
      <c r="AD7" s="10"/>
      <c r="AE7" s="10"/>
      <c r="AF7" s="10"/>
      <c r="AG7" s="10"/>
      <c r="AH7" s="8"/>
      <c r="AI7" s="10"/>
      <c r="AJ7" s="10"/>
      <c r="AK7" s="8"/>
      <c r="AL7" s="10"/>
      <c r="AM7" s="10"/>
      <c r="AN7" s="27"/>
    </row>
    <row r="8" spans="2:40" ht="16.4" customHeight="1" hidden="1" outlineLevel="1">
      <c r="B8" s="187" t="s">
        <v>12</v>
      </c>
      <c r="C8" s="415">
        <v>44707</v>
      </c>
      <c r="D8" s="190"/>
      <c r="E8" s="190"/>
      <c r="F8" s="292"/>
      <c r="G8" s="292"/>
      <c r="H8" s="292"/>
      <c r="I8" s="292"/>
      <c r="J8" s="292"/>
      <c r="K8" s="292"/>
      <c r="L8" s="292"/>
      <c r="M8" s="292"/>
      <c r="N8" s="292"/>
      <c r="O8" s="292"/>
      <c r="P8" s="292"/>
      <c r="Q8" s="292"/>
      <c r="R8" s="293"/>
      <c r="S8" s="190"/>
      <c r="T8" s="292"/>
      <c r="U8" s="293"/>
      <c r="V8" s="190"/>
      <c r="W8" s="190"/>
      <c r="Y8" s="252"/>
      <c r="Z8" s="229"/>
      <c r="AA8" s="229"/>
      <c r="AB8" s="229"/>
      <c r="AC8" s="10"/>
      <c r="AD8" s="10"/>
      <c r="AE8" s="10"/>
      <c r="AF8" s="10"/>
      <c r="AG8" s="10"/>
      <c r="AH8" s="8"/>
      <c r="AI8" s="10"/>
      <c r="AJ8" s="10"/>
      <c r="AK8" s="8"/>
      <c r="AL8" s="10"/>
      <c r="AM8" s="10"/>
      <c r="AN8" s="27"/>
    </row>
    <row r="9" spans="2:48" s="19" customFormat="1" ht="14.5" collapsed="1">
      <c r="B9" s="218"/>
      <c r="C9" s="219"/>
      <c r="D9" s="219"/>
      <c r="E9" s="219"/>
      <c r="F9" s="294"/>
      <c r="G9" s="294"/>
      <c r="H9" s="294"/>
      <c r="I9" s="294"/>
      <c r="J9" s="294"/>
      <c r="K9" s="294"/>
      <c r="L9" s="294"/>
      <c r="M9" s="294"/>
      <c r="N9" s="294"/>
      <c r="O9" s="294"/>
      <c r="P9" s="294"/>
      <c r="Q9" s="294"/>
      <c r="R9" s="294"/>
      <c r="S9" s="219"/>
      <c r="T9" s="294"/>
      <c r="U9" s="294"/>
      <c r="V9" s="219"/>
      <c r="W9" s="219"/>
      <c r="Y9" s="285"/>
      <c r="Z9" s="286"/>
      <c r="AA9" s="286"/>
      <c r="AB9" s="229"/>
      <c r="AC9" s="10"/>
      <c r="AD9" s="10"/>
      <c r="AE9" s="10"/>
      <c r="AF9" s="10"/>
      <c r="AG9" s="10"/>
      <c r="AH9" s="8"/>
      <c r="AI9" s="10"/>
      <c r="AJ9" s="10"/>
      <c r="AK9" s="8"/>
      <c r="AL9" s="10"/>
      <c r="AM9" s="10"/>
      <c r="AN9" s="27"/>
      <c r="AO9"/>
      <c r="AP9"/>
      <c r="AQ9"/>
      <c r="AR9"/>
      <c r="AS9"/>
      <c r="AT9"/>
      <c r="AU9"/>
      <c r="AV9"/>
    </row>
    <row r="10" spans="1:40" s="204" customFormat="1" ht="6" customHeight="1">
      <c r="A10" s="199"/>
      <c r="B10" s="191"/>
      <c r="C10" s="195"/>
      <c r="D10" s="222"/>
      <c r="E10" s="193"/>
      <c r="F10" s="194"/>
      <c r="G10" s="295"/>
      <c r="H10" s="296"/>
      <c r="I10" s="194"/>
      <c r="J10" s="295"/>
      <c r="K10" s="193"/>
      <c r="L10" s="194"/>
      <c r="M10" s="295"/>
      <c r="N10" s="193"/>
      <c r="O10" s="194"/>
      <c r="P10" s="295"/>
      <c r="Q10" s="193"/>
      <c r="R10" s="194"/>
      <c r="S10" s="222"/>
      <c r="T10" s="193"/>
      <c r="U10" s="515"/>
      <c r="V10" s="222"/>
      <c r="W10" s="195"/>
      <c r="X10" s="343"/>
      <c r="Y10" s="195"/>
      <c r="Z10" s="222"/>
      <c r="AA10" s="195"/>
      <c r="AB10" s="195"/>
      <c r="AC10" s="201"/>
      <c r="AD10" s="201"/>
      <c r="AE10" s="201"/>
      <c r="AF10" s="201"/>
      <c r="AG10" s="201"/>
      <c r="AH10" s="202"/>
      <c r="AI10" s="201"/>
      <c r="AJ10" s="201"/>
      <c r="AK10" s="202"/>
      <c r="AL10" s="201"/>
      <c r="AM10" s="201"/>
      <c r="AN10" s="203"/>
    </row>
    <row r="11" spans="1:40" s="204" customFormat="1" ht="14.5">
      <c r="A11" s="238"/>
      <c r="B11" s="191"/>
      <c r="C11" s="191"/>
      <c r="D11" s="223"/>
      <c r="E11" s="192"/>
      <c r="F11" s="192" t="s">
        <v>13</v>
      </c>
      <c r="G11" s="297"/>
      <c r="H11" s="192"/>
      <c r="I11" s="192" t="s">
        <v>14</v>
      </c>
      <c r="J11" s="297"/>
      <c r="K11" s="192"/>
      <c r="L11" s="192" t="s">
        <v>14</v>
      </c>
      <c r="M11" s="297"/>
      <c r="N11" s="192"/>
      <c r="O11" s="192" t="s">
        <v>15</v>
      </c>
      <c r="P11" s="297"/>
      <c r="Q11" s="192"/>
      <c r="R11" s="192" t="s">
        <v>16</v>
      </c>
      <c r="S11" s="223"/>
      <c r="T11" s="192"/>
      <c r="U11" s="296" t="s">
        <v>17</v>
      </c>
      <c r="V11" s="223"/>
      <c r="W11" s="191"/>
      <c r="X11" s="344"/>
      <c r="Y11" s="197"/>
      <c r="Z11" s="223"/>
      <c r="AA11" s="196"/>
      <c r="AB11" s="198"/>
      <c r="AC11" s="201"/>
      <c r="AD11" s="201"/>
      <c r="AE11" s="201"/>
      <c r="AF11" s="201"/>
      <c r="AG11" s="201"/>
      <c r="AH11" s="202"/>
      <c r="AI11" s="201"/>
      <c r="AJ11" s="201"/>
      <c r="AK11" s="202"/>
      <c r="AL11" s="201"/>
      <c r="AM11" s="201"/>
      <c r="AN11" s="203"/>
    </row>
    <row r="12" spans="1:40" s="204" customFormat="1" ht="14.5">
      <c r="A12" s="216" t="s">
        <v>18</v>
      </c>
      <c r="B12" s="741" t="s">
        <v>409</v>
      </c>
      <c r="C12" s="742"/>
      <c r="D12" s="223"/>
      <c r="E12" s="192"/>
      <c r="F12" s="217">
        <v>2005</v>
      </c>
      <c r="G12" s="297"/>
      <c r="H12" s="192"/>
      <c r="I12" s="217">
        <v>2021</v>
      </c>
      <c r="J12" s="297"/>
      <c r="K12" s="192"/>
      <c r="L12" s="217">
        <v>2023</v>
      </c>
      <c r="M12" s="297"/>
      <c r="N12" s="192"/>
      <c r="O12" s="217">
        <v>2024</v>
      </c>
      <c r="P12" s="297"/>
      <c r="Q12" s="192"/>
      <c r="R12" s="217">
        <v>2025</v>
      </c>
      <c r="S12" s="223"/>
      <c r="T12" s="192"/>
      <c r="U12" s="516">
        <v>2026</v>
      </c>
      <c r="V12" s="223"/>
      <c r="W12" s="191"/>
      <c r="X12" s="344"/>
      <c r="Y12" s="287" t="s">
        <v>410</v>
      </c>
      <c r="Z12" s="223"/>
      <c r="AA12" s="199"/>
      <c r="AB12" s="198"/>
      <c r="AC12" s="201"/>
      <c r="AD12" s="201"/>
      <c r="AE12" s="201"/>
      <c r="AF12" s="201"/>
      <c r="AG12" s="201"/>
      <c r="AH12" s="202"/>
      <c r="AI12" s="201"/>
      <c r="AJ12" s="201"/>
      <c r="AK12" s="202"/>
      <c r="AL12" s="201"/>
      <c r="AM12" s="201"/>
      <c r="AN12" s="203"/>
    </row>
    <row r="13" spans="1:40" s="204" customFormat="1" ht="14.5">
      <c r="A13" s="238"/>
      <c r="B13" s="191"/>
      <c r="C13" s="191"/>
      <c r="D13" s="223"/>
      <c r="E13" s="193"/>
      <c r="F13" s="194"/>
      <c r="G13" s="297"/>
      <c r="H13" s="298"/>
      <c r="I13" s="194"/>
      <c r="J13" s="297"/>
      <c r="K13" s="193"/>
      <c r="L13" s="194"/>
      <c r="M13" s="297"/>
      <c r="N13" s="193"/>
      <c r="O13" s="194"/>
      <c r="P13" s="297"/>
      <c r="Q13" s="193"/>
      <c r="R13" s="194"/>
      <c r="S13" s="223"/>
      <c r="T13" s="193"/>
      <c r="U13" s="515"/>
      <c r="V13" s="223"/>
      <c r="W13" s="191"/>
      <c r="X13" s="344"/>
      <c r="Y13" s="197"/>
      <c r="Z13" s="223"/>
      <c r="AA13" s="200"/>
      <c r="AB13" s="198"/>
      <c r="AC13" s="201"/>
      <c r="AD13" s="201"/>
      <c r="AE13" s="201"/>
      <c r="AF13" s="201"/>
      <c r="AG13" s="201"/>
      <c r="AH13" s="202"/>
      <c r="AI13" s="201"/>
      <c r="AJ13" s="201"/>
      <c r="AK13" s="202"/>
      <c r="AL13" s="201"/>
      <c r="AM13" s="201"/>
      <c r="AN13" s="203"/>
    </row>
    <row r="14" spans="1:28" s="341" customFormat="1" ht="6" customHeight="1">
      <c r="A14" s="336"/>
      <c r="B14" s="336"/>
      <c r="C14" s="336"/>
      <c r="D14" s="337"/>
      <c r="E14" s="338"/>
      <c r="F14" s="339"/>
      <c r="G14" s="340"/>
      <c r="H14" s="339"/>
      <c r="I14" s="339"/>
      <c r="J14" s="340"/>
      <c r="K14" s="339"/>
      <c r="L14" s="339"/>
      <c r="M14" s="340"/>
      <c r="N14" s="339"/>
      <c r="O14" s="339"/>
      <c r="P14" s="340"/>
      <c r="Q14" s="339"/>
      <c r="R14" s="339"/>
      <c r="S14" s="337"/>
      <c r="T14" s="339"/>
      <c r="U14" s="517"/>
      <c r="V14" s="337"/>
      <c r="W14" s="336"/>
      <c r="X14" s="345"/>
      <c r="Y14" s="336"/>
      <c r="Z14" s="337"/>
      <c r="AA14" s="336"/>
      <c r="AB14" s="336"/>
    </row>
    <row r="15" spans="1:25" ht="14.5">
      <c r="A15" s="33"/>
      <c r="B15" s="33"/>
      <c r="C15" s="33"/>
      <c r="D15" s="33"/>
      <c r="E15" s="124"/>
      <c r="S15" s="124"/>
      <c r="V15" s="124"/>
      <c r="W15" s="124"/>
      <c r="Y15" s="33"/>
    </row>
    <row r="16" spans="1:28" s="246" customFormat="1" ht="18.5">
      <c r="A16" s="243"/>
      <c r="B16" s="244" t="s">
        <v>412</v>
      </c>
      <c r="C16" s="245"/>
      <c r="D16" s="245"/>
      <c r="E16" s="245"/>
      <c r="F16" s="299"/>
      <c r="G16" s="299"/>
      <c r="H16" s="299"/>
      <c r="I16" s="299"/>
      <c r="J16" s="299"/>
      <c r="K16" s="299"/>
      <c r="L16" s="299"/>
      <c r="M16" s="299"/>
      <c r="N16" s="299"/>
      <c r="O16" s="299"/>
      <c r="P16" s="299"/>
      <c r="Q16" s="299"/>
      <c r="R16" s="299"/>
      <c r="S16" s="245"/>
      <c r="T16" s="299"/>
      <c r="U16" s="519"/>
      <c r="V16" s="245"/>
      <c r="W16" s="245"/>
      <c r="Y16" s="245"/>
      <c r="Z16" s="245"/>
      <c r="AA16" s="245"/>
      <c r="AB16" s="245"/>
    </row>
    <row r="17" spans="1:27" ht="39">
      <c r="A17" s="205"/>
      <c r="B17" s="187"/>
      <c r="C17" s="179"/>
      <c r="D17" s="33"/>
      <c r="E17" s="181"/>
      <c r="H17" s="300"/>
      <c r="K17" s="300"/>
      <c r="N17" s="300"/>
      <c r="Q17" s="300"/>
      <c r="S17" s="346"/>
      <c r="T17" s="300"/>
      <c r="V17" s="346"/>
      <c r="W17" s="568"/>
      <c r="Y17" s="288" t="s">
        <v>413</v>
      </c>
      <c r="Z17" s="206"/>
      <c r="AA17" s="181"/>
    </row>
    <row r="18" spans="1:27" ht="14.5">
      <c r="A18" s="550">
        <v>1</v>
      </c>
      <c r="B18" s="551" t="s">
        <v>414</v>
      </c>
      <c r="C18" s="443"/>
      <c r="D18" s="444"/>
      <c r="E18" s="747"/>
      <c r="F18" s="748"/>
      <c r="G18" s="446"/>
      <c r="H18" s="447"/>
      <c r="I18" s="446"/>
      <c r="J18" s="446"/>
      <c r="K18" s="447"/>
      <c r="L18" s="446"/>
      <c r="M18" s="446"/>
      <c r="N18" s="447"/>
      <c r="O18" s="446"/>
      <c r="P18" s="446"/>
      <c r="Q18" s="447"/>
      <c r="R18" s="446"/>
      <c r="S18" s="448"/>
      <c r="T18" s="447"/>
      <c r="U18" s="520"/>
      <c r="V18" s="448"/>
      <c r="W18" s="569"/>
      <c r="X18" s="707"/>
      <c r="Y18" s="707"/>
      <c r="Z18" s="206"/>
      <c r="AA18" s="181"/>
    </row>
    <row r="19" spans="1:28" ht="14.5">
      <c r="A19" s="449">
        <v>1.1</v>
      </c>
      <c r="B19" s="757" t="s">
        <v>589</v>
      </c>
      <c r="C19" s="757"/>
      <c r="D19" s="758"/>
      <c r="E19" s="450"/>
      <c r="F19" s="446">
        <v>1.1</v>
      </c>
      <c r="G19" s="446"/>
      <c r="H19" s="447"/>
      <c r="I19" s="446">
        <v>1.1</v>
      </c>
      <c r="J19" s="446"/>
      <c r="K19" s="447"/>
      <c r="L19" s="446">
        <v>1.1</v>
      </c>
      <c r="M19" s="446"/>
      <c r="N19" s="447"/>
      <c r="O19" s="446">
        <v>1.1</v>
      </c>
      <c r="P19" s="446"/>
      <c r="Q19" s="447"/>
      <c r="R19" s="446" t="s">
        <v>25</v>
      </c>
      <c r="S19" s="503"/>
      <c r="T19" s="447"/>
      <c r="U19" s="520" t="s">
        <v>25</v>
      </c>
      <c r="V19" s="503"/>
      <c r="W19" s="570"/>
      <c r="X19" s="707"/>
      <c r="Y19" s="707"/>
      <c r="Z19" s="209"/>
      <c r="AA19" s="230"/>
      <c r="AB19" s="242"/>
    </row>
    <row r="20" spans="1:28" ht="14.5">
      <c r="A20" s="449">
        <v>1.1</v>
      </c>
      <c r="B20" s="757" t="s">
        <v>590</v>
      </c>
      <c r="C20" s="757"/>
      <c r="D20" s="758"/>
      <c r="E20" s="450"/>
      <c r="F20" s="446" t="s">
        <v>591</v>
      </c>
      <c r="G20" s="446"/>
      <c r="H20" s="447"/>
      <c r="I20" s="446">
        <v>0.10</v>
      </c>
      <c r="J20" s="446"/>
      <c r="K20" s="447"/>
      <c r="L20" s="446">
        <v>0.20</v>
      </c>
      <c r="M20" s="446"/>
      <c r="N20" s="447"/>
      <c r="O20" s="446">
        <v>0.10</v>
      </c>
      <c r="P20" s="446"/>
      <c r="Q20" s="447"/>
      <c r="R20" s="446" t="s">
        <v>25</v>
      </c>
      <c r="S20" s="503"/>
      <c r="T20" s="447"/>
      <c r="U20" s="520" t="s">
        <v>25</v>
      </c>
      <c r="V20" s="503"/>
      <c r="W20" s="570"/>
      <c r="X20" s="707"/>
      <c r="Y20" s="707"/>
      <c r="Z20" s="209"/>
      <c r="AA20" s="230"/>
      <c r="AB20" s="242"/>
    </row>
    <row r="21" spans="1:27" ht="34.5" customHeight="1">
      <c r="A21" s="451">
        <v>1.20</v>
      </c>
      <c r="B21" s="759" t="s">
        <v>416</v>
      </c>
      <c r="C21" s="759"/>
      <c r="D21" s="760"/>
      <c r="E21" s="747"/>
      <c r="F21" s="748"/>
      <c r="G21" s="446"/>
      <c r="H21" s="447"/>
      <c r="I21" s="446"/>
      <c r="J21" s="446"/>
      <c r="K21" s="447"/>
      <c r="L21" s="446"/>
      <c r="M21" s="446"/>
      <c r="N21" s="447"/>
      <c r="O21" s="446"/>
      <c r="P21" s="446"/>
      <c r="Q21" s="447"/>
      <c r="R21" s="446"/>
      <c r="S21" s="448"/>
      <c r="T21" s="447"/>
      <c r="U21" s="520"/>
      <c r="V21" s="448"/>
      <c r="W21" s="569"/>
      <c r="X21" s="6"/>
      <c r="Y21" s="180" t="s">
        <v>417</v>
      </c>
      <c r="Z21" s="206"/>
      <c r="AA21" s="181"/>
    </row>
    <row r="22" spans="1:30" ht="14.5" hidden="1">
      <c r="A22" s="449" t="s">
        <v>418</v>
      </c>
      <c r="B22" s="757" t="s">
        <v>592</v>
      </c>
      <c r="C22" s="757"/>
      <c r="D22" s="758"/>
      <c r="E22" s="445"/>
      <c r="F22" s="452">
        <v>1161</v>
      </c>
      <c r="G22" s="446"/>
      <c r="H22" s="447"/>
      <c r="I22" s="7">
        <v>2404</v>
      </c>
      <c r="J22" s="446"/>
      <c r="K22" s="447"/>
      <c r="L22" s="7">
        <v>2552</v>
      </c>
      <c r="M22" s="446"/>
      <c r="N22" s="447"/>
      <c r="O22" s="510">
        <v>2695</v>
      </c>
      <c r="P22" s="507"/>
      <c r="Q22" s="509" t="s">
        <v>108</v>
      </c>
      <c r="R22" s="512">
        <v>2776</v>
      </c>
      <c r="S22" s="508" t="s">
        <v>108</v>
      </c>
      <c r="T22" s="509" t="s">
        <v>108</v>
      </c>
      <c r="U22" s="581">
        <v>2855</v>
      </c>
      <c r="V22" s="448"/>
      <c r="W22" s="569"/>
      <c r="X22" s="707" t="s">
        <v>593</v>
      </c>
      <c r="Y22" s="707"/>
      <c r="Z22" s="206"/>
      <c r="AA22" s="181"/>
      <c r="AC22" s="213"/>
      <c r="AD22" s="213"/>
    </row>
    <row r="23" spans="1:30" ht="14.5">
      <c r="A23" s="449" t="s">
        <v>418</v>
      </c>
      <c r="B23" s="757" t="s">
        <v>594</v>
      </c>
      <c r="C23" s="757"/>
      <c r="D23" s="758"/>
      <c r="E23" s="445"/>
      <c r="F23" s="446">
        <v>911</v>
      </c>
      <c r="G23" s="446"/>
      <c r="H23" s="447"/>
      <c r="I23" s="452">
        <v>1203</v>
      </c>
      <c r="J23" s="446"/>
      <c r="K23" s="447"/>
      <c r="L23" s="452">
        <v>1247</v>
      </c>
      <c r="M23" s="446"/>
      <c r="N23" s="447"/>
      <c r="O23" s="646">
        <v>1263.4</v>
      </c>
      <c r="P23" s="507"/>
      <c r="Q23" s="509" t="s">
        <v>108</v>
      </c>
      <c r="R23" s="511">
        <v>1277</v>
      </c>
      <c r="S23" s="508" t="s">
        <v>108</v>
      </c>
      <c r="T23" s="509" t="s">
        <v>108</v>
      </c>
      <c r="U23" s="582">
        <v>1290</v>
      </c>
      <c r="V23" s="448"/>
      <c r="W23" s="569"/>
      <c r="X23" s="707"/>
      <c r="Y23" s="707"/>
      <c r="Z23" s="206"/>
      <c r="AA23" s="181"/>
      <c r="AC23" s="213"/>
      <c r="AD23" s="213"/>
    </row>
    <row r="24" spans="1:30" ht="14.5" hidden="1">
      <c r="A24" s="449" t="s">
        <v>420</v>
      </c>
      <c r="B24" s="757" t="s">
        <v>595</v>
      </c>
      <c r="C24" s="757"/>
      <c r="D24" s="758"/>
      <c r="E24" s="445"/>
      <c r="F24" s="453">
        <v>329</v>
      </c>
      <c r="G24" s="446"/>
      <c r="H24" s="447"/>
      <c r="I24" s="446">
        <v>335</v>
      </c>
      <c r="J24" s="446"/>
      <c r="K24" s="447"/>
      <c r="L24" s="453">
        <v>339</v>
      </c>
      <c r="M24" s="446"/>
      <c r="N24" s="447"/>
      <c r="O24" s="512">
        <v>342</v>
      </c>
      <c r="P24" s="507"/>
      <c r="Q24" s="509" t="s">
        <v>108</v>
      </c>
      <c r="R24" s="512">
        <v>343</v>
      </c>
      <c r="S24" s="508" t="s">
        <v>108</v>
      </c>
      <c r="T24" s="509" t="s">
        <v>108</v>
      </c>
      <c r="U24" s="581">
        <v>344</v>
      </c>
      <c r="V24" s="448"/>
      <c r="W24" s="569"/>
      <c r="X24" s="707"/>
      <c r="Y24" s="707"/>
      <c r="Z24" s="206"/>
      <c r="AA24" s="181"/>
      <c r="AC24" s="213"/>
      <c r="AD24" s="213"/>
    </row>
    <row r="25" spans="1:30" ht="14.5">
      <c r="A25" s="449" t="s">
        <v>420</v>
      </c>
      <c r="B25" s="757" t="s">
        <v>596</v>
      </c>
      <c r="C25" s="757"/>
      <c r="D25" s="758"/>
      <c r="E25" s="445"/>
      <c r="F25" s="446">
        <v>730</v>
      </c>
      <c r="G25" s="446"/>
      <c r="H25" s="447"/>
      <c r="I25" s="446">
        <v>569</v>
      </c>
      <c r="J25" s="446"/>
      <c r="K25" s="447"/>
      <c r="L25" s="446">
        <v>563</v>
      </c>
      <c r="M25" s="446"/>
      <c r="N25" s="447"/>
      <c r="O25" s="513">
        <v>560.60</v>
      </c>
      <c r="P25" s="507"/>
      <c r="Q25" s="509" t="s">
        <v>108</v>
      </c>
      <c r="R25" s="513">
        <v>559</v>
      </c>
      <c r="S25" s="508" t="s">
        <v>108</v>
      </c>
      <c r="T25" s="509" t="s">
        <v>108</v>
      </c>
      <c r="U25" s="583">
        <v>558</v>
      </c>
      <c r="V25" s="448"/>
      <c r="W25" s="569"/>
      <c r="X25" s="707"/>
      <c r="Y25" s="707"/>
      <c r="Z25" s="206"/>
      <c r="AA25" s="181"/>
      <c r="AC25" s="213"/>
      <c r="AD25" s="213"/>
    </row>
    <row r="26" spans="1:30" ht="17.25" customHeight="1" hidden="1">
      <c r="A26" s="449" t="s">
        <v>422</v>
      </c>
      <c r="B26" s="757" t="s">
        <v>597</v>
      </c>
      <c r="C26" s="757"/>
      <c r="D26" s="758"/>
      <c r="E26" s="445"/>
      <c r="F26" s="452">
        <v>1348</v>
      </c>
      <c r="G26" s="446"/>
      <c r="H26" s="447"/>
      <c r="I26" s="446">
        <v>788</v>
      </c>
      <c r="J26" s="446"/>
      <c r="K26" s="447"/>
      <c r="L26" s="453">
        <v>718</v>
      </c>
      <c r="M26" s="446"/>
      <c r="N26" s="447"/>
      <c r="O26" s="512">
        <v>654</v>
      </c>
      <c r="P26" s="507"/>
      <c r="Q26" s="509" t="s">
        <v>108</v>
      </c>
      <c r="R26" s="512">
        <v>615</v>
      </c>
      <c r="S26" s="508" t="s">
        <v>108</v>
      </c>
      <c r="T26" s="509" t="s">
        <v>108</v>
      </c>
      <c r="U26" s="581">
        <v>575</v>
      </c>
      <c r="V26" s="448"/>
      <c r="W26" s="569"/>
      <c r="X26" s="707"/>
      <c r="Y26" s="707"/>
      <c r="Z26" s="206"/>
      <c r="AA26" s="181"/>
      <c r="AC26" s="213"/>
      <c r="AD26" s="213"/>
    </row>
    <row r="27" spans="1:30" ht="14.5">
      <c r="A27" s="449" t="s">
        <v>422</v>
      </c>
      <c r="B27" s="757" t="s">
        <v>598</v>
      </c>
      <c r="C27" s="757"/>
      <c r="D27" s="758"/>
      <c r="E27" s="445"/>
      <c r="F27" s="446">
        <v>240</v>
      </c>
      <c r="G27" s="446"/>
      <c r="H27" s="447"/>
      <c r="I27" s="446">
        <v>102</v>
      </c>
      <c r="J27" s="446"/>
      <c r="K27" s="447"/>
      <c r="L27" s="446">
        <v>70</v>
      </c>
      <c r="M27" s="446"/>
      <c r="N27" s="447"/>
      <c r="O27" s="513">
        <v>73.20</v>
      </c>
      <c r="P27" s="507"/>
      <c r="Q27" s="509" t="s">
        <v>108</v>
      </c>
      <c r="R27" s="513">
        <v>60</v>
      </c>
      <c r="S27" s="508" t="s">
        <v>108</v>
      </c>
      <c r="T27" s="509" t="s">
        <v>108</v>
      </c>
      <c r="U27" s="583">
        <v>47</v>
      </c>
      <c r="V27" s="448"/>
      <c r="W27" s="569"/>
      <c r="X27" s="707"/>
      <c r="Y27" s="707"/>
      <c r="Z27" s="206"/>
      <c r="AA27" s="181"/>
      <c r="AC27" s="213"/>
      <c r="AD27" s="213"/>
    </row>
    <row r="28" spans="1:30" ht="14.5" hidden="1">
      <c r="A28" s="449" t="s">
        <v>424</v>
      </c>
      <c r="B28" s="449" t="s">
        <v>599</v>
      </c>
      <c r="C28" s="449"/>
      <c r="D28" s="449"/>
      <c r="E28" s="445"/>
      <c r="F28" s="452">
        <v>1406</v>
      </c>
      <c r="G28" s="446"/>
      <c r="H28" s="447"/>
      <c r="I28" s="446">
        <v>881</v>
      </c>
      <c r="J28" s="446"/>
      <c r="K28" s="447"/>
      <c r="L28" s="453">
        <v>813</v>
      </c>
      <c r="M28" s="446"/>
      <c r="N28" s="447"/>
      <c r="O28" s="512">
        <v>753</v>
      </c>
      <c r="P28" s="507"/>
      <c r="Q28" s="509" t="s">
        <v>108</v>
      </c>
      <c r="R28" s="512">
        <v>710</v>
      </c>
      <c r="S28" s="508" t="s">
        <v>108</v>
      </c>
      <c r="T28" s="509" t="s">
        <v>108</v>
      </c>
      <c r="U28" s="581">
        <v>670</v>
      </c>
      <c r="V28" s="448"/>
      <c r="W28" s="569"/>
      <c r="X28" s="6"/>
      <c r="Y28" s="6"/>
      <c r="Z28" s="206"/>
      <c r="AA28" s="181"/>
      <c r="AC28" s="213"/>
      <c r="AD28" s="213"/>
    </row>
    <row r="29" spans="1:30" ht="14.5">
      <c r="A29" s="449" t="s">
        <v>424</v>
      </c>
      <c r="B29" s="449" t="s">
        <v>600</v>
      </c>
      <c r="C29" s="449"/>
      <c r="D29" s="449"/>
      <c r="E29" s="445"/>
      <c r="F29" s="446">
        <v>44</v>
      </c>
      <c r="G29" s="446"/>
      <c r="H29" s="447"/>
      <c r="I29" s="446">
        <v>0</v>
      </c>
      <c r="J29" s="446"/>
      <c r="K29" s="447"/>
      <c r="L29" s="446">
        <v>0</v>
      </c>
      <c r="M29" s="446"/>
      <c r="N29" s="447"/>
      <c r="O29" s="513">
        <v>0</v>
      </c>
      <c r="P29" s="507"/>
      <c r="Q29" s="509" t="s">
        <v>108</v>
      </c>
      <c r="R29" s="513">
        <v>0</v>
      </c>
      <c r="S29" s="508" t="s">
        <v>108</v>
      </c>
      <c r="T29" s="509" t="s">
        <v>108</v>
      </c>
      <c r="U29" s="583">
        <v>0</v>
      </c>
      <c r="V29" s="448"/>
      <c r="W29" s="569"/>
      <c r="X29" s="6"/>
      <c r="Y29" s="6"/>
      <c r="Z29" s="206"/>
      <c r="AA29" s="181"/>
      <c r="AC29" s="213"/>
      <c r="AD29" s="213"/>
    </row>
    <row r="30" spans="1:27" ht="54" customHeight="1">
      <c r="A30" s="549">
        <v>1.30</v>
      </c>
      <c r="B30" s="761" t="s">
        <v>601</v>
      </c>
      <c r="C30" s="761"/>
      <c r="D30" s="762"/>
      <c r="E30" s="747"/>
      <c r="F30" s="748"/>
      <c r="G30" s="446"/>
      <c r="H30" s="447"/>
      <c r="I30" s="446"/>
      <c r="J30" s="446"/>
      <c r="K30" s="447"/>
      <c r="L30" s="446"/>
      <c r="M30" s="446"/>
      <c r="N30" s="447"/>
      <c r="O30" s="446"/>
      <c r="P30" s="446"/>
      <c r="Q30" s="447"/>
      <c r="R30" s="446"/>
      <c r="S30" s="448"/>
      <c r="T30" s="447"/>
      <c r="U30" s="520"/>
      <c r="V30" s="448"/>
      <c r="W30" s="569"/>
      <c r="X30" s="6"/>
      <c r="Y30" s="180" t="s">
        <v>427</v>
      </c>
      <c r="Z30" s="206"/>
      <c r="AA30" s="181"/>
    </row>
    <row r="31" spans="1:27" ht="14.5">
      <c r="A31" s="449" t="s">
        <v>429</v>
      </c>
      <c r="B31" s="757" t="s">
        <v>602</v>
      </c>
      <c r="C31" s="757"/>
      <c r="D31" s="758"/>
      <c r="E31" s="445"/>
      <c r="F31" s="453">
        <v>31</v>
      </c>
      <c r="G31" s="446"/>
      <c r="H31" s="447"/>
      <c r="I31" s="453">
        <v>19</v>
      </c>
      <c r="J31" s="446"/>
      <c r="K31" s="447"/>
      <c r="L31" s="453">
        <v>17</v>
      </c>
      <c r="M31" s="446"/>
      <c r="N31" s="447"/>
      <c r="O31" s="513">
        <v>16</v>
      </c>
      <c r="P31" s="507"/>
      <c r="Q31" s="509" t="s">
        <v>108</v>
      </c>
      <c r="R31" s="513">
        <v>15</v>
      </c>
      <c r="S31" s="508" t="s">
        <v>108</v>
      </c>
      <c r="T31" s="509" t="s">
        <v>108</v>
      </c>
      <c r="U31" s="583">
        <v>14</v>
      </c>
      <c r="V31" s="448"/>
      <c r="W31" s="569"/>
      <c r="X31" s="6"/>
      <c r="Y31" s="180" t="s">
        <v>431</v>
      </c>
      <c r="Z31" s="206"/>
      <c r="AA31" s="181"/>
    </row>
    <row r="32" spans="1:27" ht="14.5">
      <c r="A32" s="449" t="s">
        <v>429</v>
      </c>
      <c r="B32" s="757" t="s">
        <v>603</v>
      </c>
      <c r="C32" s="757"/>
      <c r="D32" s="758"/>
      <c r="E32" s="445"/>
      <c r="F32" s="446" t="s">
        <v>591</v>
      </c>
      <c r="G32" s="446"/>
      <c r="H32" s="447"/>
      <c r="I32" s="446">
        <v>8</v>
      </c>
      <c r="J32" s="446"/>
      <c r="K32" s="447"/>
      <c r="L32" s="446">
        <v>6</v>
      </c>
      <c r="M32" s="446"/>
      <c r="N32" s="447"/>
      <c r="O32" s="513">
        <v>6</v>
      </c>
      <c r="P32" s="507"/>
      <c r="Q32" s="509" t="s">
        <v>108</v>
      </c>
      <c r="R32" s="513">
        <v>5</v>
      </c>
      <c r="S32" s="508" t="s">
        <v>108</v>
      </c>
      <c r="T32" s="509" t="s">
        <v>108</v>
      </c>
      <c r="U32" s="583">
        <v>4</v>
      </c>
      <c r="V32" s="448"/>
      <c r="W32" s="569"/>
      <c r="X32" s="6"/>
      <c r="Y32" s="180" t="s">
        <v>431</v>
      </c>
      <c r="Z32" s="206"/>
      <c r="AA32" s="181"/>
    </row>
    <row r="33" spans="1:28" ht="14.5">
      <c r="A33" s="419" t="s">
        <v>432</v>
      </c>
      <c r="B33" s="763" t="s">
        <v>604</v>
      </c>
      <c r="C33" s="763"/>
      <c r="D33" s="764"/>
      <c r="E33" s="1"/>
      <c r="F33" s="500">
        <v>31</v>
      </c>
      <c r="G33" s="4"/>
      <c r="H33" s="5"/>
      <c r="I33" s="500">
        <v>19</v>
      </c>
      <c r="J33" s="4"/>
      <c r="K33" s="5"/>
      <c r="L33" s="500">
        <v>17</v>
      </c>
      <c r="M33" s="4"/>
      <c r="N33" s="5"/>
      <c r="O33" s="666">
        <v>16</v>
      </c>
      <c r="P33" s="507"/>
      <c r="Q33" s="509" t="s">
        <v>108</v>
      </c>
      <c r="R33" s="666">
        <v>15</v>
      </c>
      <c r="S33" s="508" t="s">
        <v>108</v>
      </c>
      <c r="T33" s="509" t="s">
        <v>108</v>
      </c>
      <c r="U33" s="697">
        <v>14</v>
      </c>
      <c r="V33" s="421"/>
      <c r="W33" s="571"/>
      <c r="X33" s="6"/>
      <c r="Y33" s="544" t="s">
        <v>431</v>
      </c>
      <c r="Z33" s="545"/>
      <c r="AA33" s="546"/>
      <c r="AB33"/>
    </row>
    <row r="34" spans="1:27" ht="14.5">
      <c r="A34" s="449" t="s">
        <v>432</v>
      </c>
      <c r="B34" s="757" t="s">
        <v>605</v>
      </c>
      <c r="C34" s="757"/>
      <c r="D34" s="758"/>
      <c r="E34" s="445"/>
      <c r="F34" s="446" t="s">
        <v>591</v>
      </c>
      <c r="G34" s="446"/>
      <c r="H34" s="447"/>
      <c r="I34" s="446">
        <v>0</v>
      </c>
      <c r="J34" s="446"/>
      <c r="K34" s="447"/>
      <c r="L34" s="446">
        <v>0</v>
      </c>
      <c r="M34" s="446"/>
      <c r="N34" s="447"/>
      <c r="O34" s="513">
        <v>0</v>
      </c>
      <c r="P34" s="507"/>
      <c r="Q34" s="509" t="s">
        <v>108</v>
      </c>
      <c r="R34" s="513">
        <v>0</v>
      </c>
      <c r="S34" s="508" t="s">
        <v>108</v>
      </c>
      <c r="T34" s="509" t="s">
        <v>108</v>
      </c>
      <c r="U34" s="583">
        <v>0</v>
      </c>
      <c r="V34" s="448"/>
      <c r="W34" s="569"/>
      <c r="X34" s="6"/>
      <c r="Y34" s="180" t="s">
        <v>431</v>
      </c>
      <c r="Z34" s="206"/>
      <c r="AA34" s="181"/>
    </row>
    <row r="35" spans="1:27" ht="14.5">
      <c r="A35" s="449"/>
      <c r="B35" s="449"/>
      <c r="C35" s="449"/>
      <c r="D35" s="543"/>
      <c r="E35" s="445"/>
      <c r="F35" s="446"/>
      <c r="G35" s="446"/>
      <c r="H35" s="447"/>
      <c r="I35" s="446"/>
      <c r="J35" s="446"/>
      <c r="K35" s="447"/>
      <c r="L35" s="446"/>
      <c r="M35" s="446"/>
      <c r="N35" s="447"/>
      <c r="O35" s="513"/>
      <c r="P35" s="507"/>
      <c r="Q35" s="509"/>
      <c r="R35" s="513"/>
      <c r="S35" s="508"/>
      <c r="T35" s="509"/>
      <c r="U35" s="583"/>
      <c r="V35" s="448"/>
      <c r="W35" s="569"/>
      <c r="X35" s="6"/>
      <c r="Y35" s="180"/>
      <c r="Z35" s="206"/>
      <c r="AA35" s="181"/>
    </row>
    <row r="36" spans="1:27" ht="14.5">
      <c r="A36" s="442">
        <v>2</v>
      </c>
      <c r="B36" s="737" t="s">
        <v>434</v>
      </c>
      <c r="C36" s="737"/>
      <c r="D36" s="745"/>
      <c r="E36" s="747"/>
      <c r="F36" s="748"/>
      <c r="G36" s="446"/>
      <c r="H36" s="447"/>
      <c r="I36" s="446"/>
      <c r="J36" s="446"/>
      <c r="K36" s="447"/>
      <c r="L36" s="446"/>
      <c r="M36" s="446"/>
      <c r="N36" s="447"/>
      <c r="O36" s="513"/>
      <c r="P36" s="507"/>
      <c r="Q36" s="509" t="s">
        <v>108</v>
      </c>
      <c r="R36" s="513"/>
      <c r="S36" s="508" t="s">
        <v>108</v>
      </c>
      <c r="T36" s="509" t="s">
        <v>108</v>
      </c>
      <c r="U36" s="583"/>
      <c r="V36" s="448"/>
      <c r="W36" s="569"/>
      <c r="X36" s="707"/>
      <c r="Y36" s="707"/>
      <c r="Z36" s="206"/>
      <c r="AA36" s="181"/>
    </row>
    <row r="37" spans="1:30" s="3" customFormat="1" ht="126" customHeight="1">
      <c r="A37" s="271">
        <v>2.10</v>
      </c>
      <c r="B37" s="740" t="s">
        <v>606</v>
      </c>
      <c r="C37" s="740"/>
      <c r="D37" s="755"/>
      <c r="E37" s="183"/>
      <c r="F37" s="7">
        <v>338000</v>
      </c>
      <c r="G37" s="301"/>
      <c r="H37" s="302"/>
      <c r="I37" s="7">
        <v>199838</v>
      </c>
      <c r="J37" s="301"/>
      <c r="K37" s="302"/>
      <c r="L37" s="7">
        <v>185190</v>
      </c>
      <c r="M37" s="301"/>
      <c r="N37" s="302"/>
      <c r="O37" s="511">
        <v>194152</v>
      </c>
      <c r="P37" s="681"/>
      <c r="Q37" s="698" t="s">
        <v>108</v>
      </c>
      <c r="R37" s="662">
        <v>186200</v>
      </c>
      <c r="S37" s="680" t="s">
        <v>108</v>
      </c>
      <c r="T37" s="698" t="s">
        <v>108</v>
      </c>
      <c r="U37" s="699">
        <v>179144</v>
      </c>
      <c r="V37" s="347"/>
      <c r="W37" s="572"/>
      <c r="Y37" s="328" t="s">
        <v>651</v>
      </c>
      <c r="Z37" s="184"/>
      <c r="AA37" s="183"/>
      <c r="AB37" s="184"/>
      <c r="AC37" s="214"/>
      <c r="AD37" s="214"/>
    </row>
    <row r="38" spans="1:30" s="538" customFormat="1" ht="106.5" customHeight="1">
      <c r="A38" s="271">
        <v>2.10</v>
      </c>
      <c r="B38" s="740" t="s">
        <v>608</v>
      </c>
      <c r="C38" s="740"/>
      <c r="D38" s="755"/>
      <c r="E38" s="536"/>
      <c r="F38" s="446" t="s">
        <v>591</v>
      </c>
      <c r="G38" s="301"/>
      <c r="H38" s="302"/>
      <c r="I38" s="7">
        <v>15842</v>
      </c>
      <c r="J38" s="301"/>
      <c r="K38" s="302"/>
      <c r="L38" s="7">
        <v>14075</v>
      </c>
      <c r="M38" s="301"/>
      <c r="N38" s="302"/>
      <c r="O38" s="662">
        <f>O40*25</f>
        <v>13719.999999999998</v>
      </c>
      <c r="P38" s="700"/>
      <c r="Q38" s="701" t="s">
        <v>108</v>
      </c>
      <c r="R38" s="662">
        <f>R40*25</f>
        <v>13083.9374016</v>
      </c>
      <c r="S38" s="702" t="s">
        <v>108</v>
      </c>
      <c r="T38" s="701" t="s">
        <v>108</v>
      </c>
      <c r="U38" s="662">
        <f>U40*25</f>
        <v>12456.581241599997</v>
      </c>
      <c r="V38" s="537"/>
      <c r="W38" s="573"/>
      <c r="Y38" s="542" t="s">
        <v>607</v>
      </c>
      <c r="Z38" s="539"/>
      <c r="AA38" s="536"/>
      <c r="AB38" s="539"/>
      <c r="AC38" s="541"/>
      <c r="AD38" s="541"/>
    </row>
    <row r="39" spans="1:30" s="3" customFormat="1" ht="14.5">
      <c r="A39" s="251">
        <v>2.2</v>
      </c>
      <c r="B39" s="736" t="s">
        <v>609</v>
      </c>
      <c r="C39" s="736"/>
      <c r="D39" s="752"/>
      <c r="E39" s="183"/>
      <c r="F39" s="452">
        <v>13520</v>
      </c>
      <c r="G39" s="301"/>
      <c r="H39" s="302"/>
      <c r="I39" s="452">
        <v>7994</v>
      </c>
      <c r="J39" s="301"/>
      <c r="K39" s="302"/>
      <c r="L39" s="452">
        <v>7408</v>
      </c>
      <c r="M39" s="301"/>
      <c r="N39" s="302"/>
      <c r="O39" s="511">
        <v>6934</v>
      </c>
      <c r="P39" s="681"/>
      <c r="Q39" s="698" t="s">
        <v>108</v>
      </c>
      <c r="R39" s="662">
        <v>6650</v>
      </c>
      <c r="S39" s="680"/>
      <c r="T39" s="698"/>
      <c r="U39" s="699">
        <v>6398</v>
      </c>
      <c r="V39" s="347"/>
      <c r="W39" s="572"/>
      <c r="Y39" s="746" t="s">
        <v>439</v>
      </c>
      <c r="Z39" s="184"/>
      <c r="AA39" s="183"/>
      <c r="AB39" s="184"/>
      <c r="AC39" s="214"/>
      <c r="AD39" s="214"/>
    </row>
    <row r="40" spans="1:30" s="538" customFormat="1" ht="41.25" customHeight="1">
      <c r="A40" s="271">
        <v>2.2</v>
      </c>
      <c r="B40" s="740" t="s">
        <v>610</v>
      </c>
      <c r="C40" s="740"/>
      <c r="D40" s="755"/>
      <c r="E40" s="536"/>
      <c r="F40" s="446" t="s">
        <v>591</v>
      </c>
      <c r="G40" s="301"/>
      <c r="H40" s="302"/>
      <c r="I40" s="446">
        <v>633</v>
      </c>
      <c r="J40" s="301"/>
      <c r="K40" s="302"/>
      <c r="L40" s="301">
        <v>563</v>
      </c>
      <c r="M40" s="301"/>
      <c r="N40" s="302"/>
      <c r="O40" s="703">
        <v>548.8</v>
      </c>
      <c r="P40" s="700"/>
      <c r="Q40" s="701" t="s">
        <v>108</v>
      </c>
      <c r="R40" s="704">
        <v>523.357496064</v>
      </c>
      <c r="S40" s="702"/>
      <c r="T40" s="701"/>
      <c r="U40" s="705">
        <v>498.2632496639999</v>
      </c>
      <c r="V40" s="537"/>
      <c r="W40" s="573"/>
      <c r="Y40" s="746"/>
      <c r="Z40" s="539"/>
      <c r="AA40" s="536"/>
      <c r="AB40" s="539"/>
      <c r="AC40" s="540"/>
      <c r="AD40" s="541"/>
    </row>
    <row r="41" spans="1:30" s="3" customFormat="1" ht="62.25" customHeight="1">
      <c r="A41" s="271" t="s">
        <v>440</v>
      </c>
      <c r="B41" s="271" t="s">
        <v>611</v>
      </c>
      <c r="C41" s="271"/>
      <c r="D41" s="251"/>
      <c r="E41" s="183"/>
      <c r="F41" s="446">
        <v>704</v>
      </c>
      <c r="G41" s="301"/>
      <c r="H41" s="302"/>
      <c r="I41" s="446">
        <v>412</v>
      </c>
      <c r="J41" s="301"/>
      <c r="K41" s="302"/>
      <c r="L41" s="301">
        <v>386</v>
      </c>
      <c r="M41" s="301"/>
      <c r="N41" s="302"/>
      <c r="O41" s="703">
        <v>361</v>
      </c>
      <c r="P41" s="681"/>
      <c r="Q41" s="698" t="s">
        <v>108</v>
      </c>
      <c r="R41" s="513" t="s">
        <v>40</v>
      </c>
      <c r="S41" s="680" t="s">
        <v>108</v>
      </c>
      <c r="T41" s="698" t="s">
        <v>108</v>
      </c>
      <c r="U41" s="583" t="s">
        <v>40</v>
      </c>
      <c r="V41" s="347"/>
      <c r="W41" s="572"/>
      <c r="Y41" s="746"/>
      <c r="Z41" s="184"/>
      <c r="AA41" s="183"/>
      <c r="AB41" s="184"/>
      <c r="AC41" s="471"/>
      <c r="AD41" s="214"/>
    </row>
    <row r="42" spans="1:30" s="3" customFormat="1" ht="62.25" customHeight="1">
      <c r="A42" s="271" t="s">
        <v>440</v>
      </c>
      <c r="B42" s="271" t="s">
        <v>612</v>
      </c>
      <c r="C42" s="271"/>
      <c r="D42" s="251"/>
      <c r="E42" s="183"/>
      <c r="F42" s="446" t="s">
        <v>591</v>
      </c>
      <c r="G42" s="301"/>
      <c r="H42" s="302"/>
      <c r="I42" s="446">
        <v>32.96</v>
      </c>
      <c r="J42" s="301"/>
      <c r="K42" s="302"/>
      <c r="L42" s="661">
        <f>L40/19.2</f>
        <v>29.322916666666668</v>
      </c>
      <c r="M42" s="301"/>
      <c r="N42" s="302"/>
      <c r="O42" s="706">
        <f>O40/19.2</f>
        <v>28.583333333333332</v>
      </c>
      <c r="P42" s="681"/>
      <c r="Q42" s="698" t="s">
        <v>108</v>
      </c>
      <c r="R42" s="513" t="s">
        <v>40</v>
      </c>
      <c r="S42" s="680" t="s">
        <v>108</v>
      </c>
      <c r="T42" s="698" t="s">
        <v>108</v>
      </c>
      <c r="U42" s="583" t="s">
        <v>40</v>
      </c>
      <c r="V42" s="347"/>
      <c r="W42" s="572"/>
      <c r="X42" s="710"/>
      <c r="Y42" s="710"/>
      <c r="Z42" s="184"/>
      <c r="AA42" s="183"/>
      <c r="AB42" s="184"/>
      <c r="AC42" s="214"/>
      <c r="AD42" s="214"/>
    </row>
    <row r="43" spans="1:29" s="3" customFormat="1" ht="50.25" customHeight="1">
      <c r="A43" s="271">
        <v>2.3</v>
      </c>
      <c r="B43" s="735" t="s">
        <v>613</v>
      </c>
      <c r="C43" s="735"/>
      <c r="D43" s="182"/>
      <c r="E43" s="183"/>
      <c r="F43" s="7">
        <v>234654613</v>
      </c>
      <c r="G43" s="301"/>
      <c r="H43" s="302"/>
      <c r="I43" s="7">
        <v>309840459</v>
      </c>
      <c r="J43" s="301"/>
      <c r="K43" s="302"/>
      <c r="L43" s="615">
        <v>322153816</v>
      </c>
      <c r="M43" s="301"/>
      <c r="N43" s="302"/>
      <c r="O43" s="511">
        <v>319475087</v>
      </c>
      <c r="P43" s="301"/>
      <c r="Q43" s="649"/>
      <c r="R43" s="647"/>
      <c r="S43" s="648"/>
      <c r="T43" s="649"/>
      <c r="U43" s="650"/>
      <c r="V43" s="454"/>
      <c r="W43" s="454"/>
      <c r="Y43" s="180" t="s">
        <v>444</v>
      </c>
      <c r="Z43" s="182"/>
      <c r="AA43" s="183"/>
      <c r="AB43" s="182"/>
      <c r="AC43" s="470"/>
    </row>
    <row r="44" spans="1:29" s="3" customFormat="1" ht="50.25" customHeight="1">
      <c r="A44" s="271">
        <v>2.3</v>
      </c>
      <c r="B44" s="756" t="s">
        <v>614</v>
      </c>
      <c r="C44" s="735"/>
      <c r="D44" s="182"/>
      <c r="E44" s="183"/>
      <c r="F44" s="446" t="s">
        <v>591</v>
      </c>
      <c r="G44" s="301"/>
      <c r="H44" s="302"/>
      <c r="I44" s="7">
        <v>27125685</v>
      </c>
      <c r="J44" s="301"/>
      <c r="K44" s="302"/>
      <c r="L44" s="396">
        <v>23841976</v>
      </c>
      <c r="M44" s="301"/>
      <c r="N44" s="302"/>
      <c r="O44" s="662">
        <v>24192705</v>
      </c>
      <c r="P44" s="301"/>
      <c r="Q44" s="649"/>
      <c r="R44" s="647"/>
      <c r="S44" s="648"/>
      <c r="T44" s="649"/>
      <c r="U44" s="650"/>
      <c r="V44" s="454"/>
      <c r="W44" s="454"/>
      <c r="Y44" s="180" t="s">
        <v>444</v>
      </c>
      <c r="Z44" s="182"/>
      <c r="AA44" s="183"/>
      <c r="AB44" s="182"/>
      <c r="AC44" s="470"/>
    </row>
    <row r="45" spans="1:28" s="3" customFormat="1" ht="50.25" customHeight="1">
      <c r="A45" s="271" t="s">
        <v>446</v>
      </c>
      <c r="B45" s="735" t="s">
        <v>615</v>
      </c>
      <c r="C45" s="735"/>
      <c r="D45" s="182"/>
      <c r="E45" s="183"/>
      <c r="F45" s="7">
        <v>222922</v>
      </c>
      <c r="G45" s="301"/>
      <c r="H45" s="302"/>
      <c r="I45" s="7">
        <v>294348</v>
      </c>
      <c r="J45" s="301"/>
      <c r="K45" s="302"/>
      <c r="L45" s="396">
        <v>306046</v>
      </c>
      <c r="M45" s="301"/>
      <c r="N45" s="302"/>
      <c r="O45" s="662">
        <v>303501</v>
      </c>
      <c r="P45" s="301"/>
      <c r="Q45" s="649"/>
      <c r="R45" s="651"/>
      <c r="S45" s="648"/>
      <c r="T45" s="649"/>
      <c r="U45" s="650"/>
      <c r="V45" s="454"/>
      <c r="W45" s="454"/>
      <c r="X45" s="710"/>
      <c r="Y45" s="710"/>
      <c r="Z45" s="182"/>
      <c r="AA45" s="183"/>
      <c r="AB45" s="182"/>
    </row>
    <row r="46" spans="1:28" s="3" customFormat="1" ht="50.25" customHeight="1">
      <c r="A46" s="271" t="s">
        <v>446</v>
      </c>
      <c r="B46" s="735" t="s">
        <v>616</v>
      </c>
      <c r="C46" s="735"/>
      <c r="D46" s="182"/>
      <c r="E46" s="183"/>
      <c r="F46" s="446" t="s">
        <v>591</v>
      </c>
      <c r="G46" s="301"/>
      <c r="H46" s="302"/>
      <c r="I46" s="7">
        <v>25769</v>
      </c>
      <c r="J46" s="301"/>
      <c r="K46" s="302"/>
      <c r="L46" s="396">
        <v>22642</v>
      </c>
      <c r="M46" s="301"/>
      <c r="N46" s="302"/>
      <c r="O46" s="662">
        <f>O44/1053</f>
        <v>22975.02849002849</v>
      </c>
      <c r="P46" s="301"/>
      <c r="Q46" s="649"/>
      <c r="R46" s="647"/>
      <c r="S46" s="648"/>
      <c r="T46" s="649"/>
      <c r="U46" s="650"/>
      <c r="V46" s="454"/>
      <c r="W46" s="454"/>
      <c r="X46" s="710"/>
      <c r="Y46" s="710"/>
      <c r="Z46" s="182"/>
      <c r="AA46" s="183"/>
      <c r="AB46" s="182"/>
    </row>
    <row r="47" spans="1:28" s="3" customFormat="1" ht="50.25" customHeight="1">
      <c r="A47" s="271">
        <v>2.40</v>
      </c>
      <c r="B47" s="271" t="s">
        <v>617</v>
      </c>
      <c r="C47" s="585"/>
      <c r="D47" s="182"/>
      <c r="E47" s="183"/>
      <c r="F47" s="616">
        <v>0.0032</v>
      </c>
      <c r="G47" s="301"/>
      <c r="H47" s="302"/>
      <c r="I47" s="616">
        <v>0.0014</v>
      </c>
      <c r="J47" s="301"/>
      <c r="K47" s="302"/>
      <c r="L47" s="617">
        <v>0.0013</v>
      </c>
      <c r="M47" s="301"/>
      <c r="N47" s="302"/>
      <c r="O47" s="663">
        <v>0.0012</v>
      </c>
      <c r="P47" s="301"/>
      <c r="Q47" s="649"/>
      <c r="R47" s="647"/>
      <c r="S47" s="648"/>
      <c r="T47" s="649"/>
      <c r="U47" s="650"/>
      <c r="V47" s="454"/>
      <c r="W47" s="454"/>
      <c r="X47" s="710"/>
      <c r="Y47" s="710"/>
      <c r="Z47" s="182"/>
      <c r="AA47" s="183"/>
      <c r="AB47" s="182"/>
    </row>
    <row r="48" spans="1:28" s="326" customFormat="1" ht="78" customHeight="1">
      <c r="A48" s="342">
        <v>2.40</v>
      </c>
      <c r="B48" s="754" t="s">
        <v>618</v>
      </c>
      <c r="C48" s="754"/>
      <c r="D48" s="233"/>
      <c r="E48" s="234"/>
      <c r="F48" s="618" t="s">
        <v>591</v>
      </c>
      <c r="G48" s="321"/>
      <c r="H48" s="322"/>
      <c r="I48" s="619">
        <v>0.0013</v>
      </c>
      <c r="J48" s="321"/>
      <c r="K48" s="322"/>
      <c r="L48" s="664">
        <f>L42/L46</f>
        <v>0.0012950674263168744</v>
      </c>
      <c r="M48" s="321"/>
      <c r="N48" s="322"/>
      <c r="O48" s="664">
        <f>O42/O46</f>
        <v>0.00124410436947832</v>
      </c>
      <c r="P48" s="321"/>
      <c r="Q48" s="654"/>
      <c r="R48" s="652"/>
      <c r="S48" s="653"/>
      <c r="T48" s="654"/>
      <c r="U48" s="655"/>
      <c r="V48" s="455"/>
      <c r="W48" s="455"/>
      <c r="X48" s="753"/>
      <c r="Y48" s="753"/>
      <c r="Z48" s="233"/>
      <c r="AA48" s="234"/>
      <c r="AB48" s="233"/>
    </row>
    <row r="49" spans="1:48" ht="14.5">
      <c r="A49" s="33"/>
      <c r="B49" s="33"/>
      <c r="C49" s="33"/>
      <c r="D49" s="33"/>
      <c r="E49" s="33"/>
      <c r="S49" s="33"/>
      <c r="V49" s="33"/>
      <c r="W49" s="567"/>
      <c r="Y49" s="235"/>
      <c r="Z49" s="233"/>
      <c r="AA49" s="234"/>
      <c r="AB49" s="182"/>
      <c r="AC49" s="3"/>
      <c r="AD49" s="3"/>
      <c r="AE49" s="3"/>
      <c r="AF49" s="3"/>
      <c r="AG49" s="3"/>
      <c r="AH49" s="3"/>
      <c r="AI49" s="3"/>
      <c r="AJ49" s="3"/>
      <c r="AK49" s="3"/>
      <c r="AL49" s="3"/>
      <c r="AM49" s="3"/>
      <c r="AN49" s="3"/>
      <c r="AO49" s="3"/>
      <c r="AP49" s="3"/>
      <c r="AQ49" s="3"/>
      <c r="AR49" s="3"/>
      <c r="AS49" s="3"/>
      <c r="AT49" s="3"/>
      <c r="AU49" s="3"/>
      <c r="AV49" s="3"/>
    </row>
    <row r="50" spans="1:40" s="226" customFormat="1" ht="18.5">
      <c r="A50" s="239"/>
      <c r="B50" s="225" t="s">
        <v>451</v>
      </c>
      <c r="C50" s="224"/>
      <c r="D50" s="224"/>
      <c r="E50" s="232"/>
      <c r="F50" s="303"/>
      <c r="G50" s="303"/>
      <c r="H50" s="304"/>
      <c r="I50" s="303"/>
      <c r="J50" s="303"/>
      <c r="K50" s="304"/>
      <c r="L50" s="303"/>
      <c r="M50" s="303"/>
      <c r="N50" s="304"/>
      <c r="O50" s="303"/>
      <c r="P50" s="303"/>
      <c r="Q50" s="304"/>
      <c r="R50" s="303"/>
      <c r="S50" s="224"/>
      <c r="T50" s="304"/>
      <c r="U50" s="521"/>
      <c r="V50" s="224"/>
      <c r="W50" s="574"/>
      <c r="X50" s="224"/>
      <c r="Y50" s="224"/>
      <c r="Z50" s="224"/>
      <c r="AA50" s="232"/>
      <c r="AB50" s="224"/>
      <c r="AN50" s="281"/>
    </row>
    <row r="51" spans="1:28" s="3" customFormat="1" ht="57.5">
      <c r="A51" s="240"/>
      <c r="B51" s="736"/>
      <c r="C51" s="736"/>
      <c r="D51" s="736"/>
      <c r="E51" s="183"/>
      <c r="F51" s="301"/>
      <c r="G51" s="301"/>
      <c r="H51" s="302"/>
      <c r="I51" s="301"/>
      <c r="J51" s="301"/>
      <c r="K51" s="302"/>
      <c r="L51" s="301"/>
      <c r="M51" s="301"/>
      <c r="N51" s="302"/>
      <c r="O51" s="301"/>
      <c r="P51" s="301"/>
      <c r="Q51" s="302"/>
      <c r="R51" s="301"/>
      <c r="S51" s="182"/>
      <c r="T51" s="302"/>
      <c r="U51" s="522"/>
      <c r="V51" s="182"/>
      <c r="W51" s="347"/>
      <c r="X51" s="182"/>
      <c r="Y51" s="288" t="s">
        <v>452</v>
      </c>
      <c r="Z51" s="184"/>
      <c r="AA51" s="183"/>
      <c r="AB51" s="184"/>
    </row>
    <row r="52" spans="1:28" s="3" customFormat="1" ht="18.5">
      <c r="A52" s="240"/>
      <c r="B52" s="251"/>
      <c r="C52" s="251"/>
      <c r="D52" s="251"/>
      <c r="E52" s="183"/>
      <c r="F52" s="749" t="s">
        <v>619</v>
      </c>
      <c r="G52" s="749"/>
      <c r="H52" s="749"/>
      <c r="I52" s="749"/>
      <c r="J52" s="749"/>
      <c r="K52" s="749"/>
      <c r="L52" s="749"/>
      <c r="M52" s="749"/>
      <c r="N52" s="749"/>
      <c r="O52" s="749"/>
      <c r="P52" s="749"/>
      <c r="Q52" s="749"/>
      <c r="R52" s="749"/>
      <c r="S52" s="347"/>
      <c r="T52" s="182"/>
      <c r="U52" s="282"/>
      <c r="V52" s="182"/>
      <c r="W52" s="347"/>
      <c r="X52" s="182"/>
      <c r="Y52" s="288"/>
      <c r="Z52" s="184"/>
      <c r="AA52" s="183"/>
      <c r="AB52" s="184"/>
    </row>
    <row r="53" spans="1:28" s="3" customFormat="1" ht="33" customHeight="1">
      <c r="A53" s="327">
        <v>1</v>
      </c>
      <c r="B53" s="737" t="s">
        <v>453</v>
      </c>
      <c r="C53" s="737"/>
      <c r="D53" s="737"/>
      <c r="E53" s="183"/>
      <c r="F53" s="314"/>
      <c r="G53" s="301"/>
      <c r="H53" s="302"/>
      <c r="I53" s="301"/>
      <c r="J53" s="301"/>
      <c r="K53" s="302"/>
      <c r="L53" s="301"/>
      <c r="M53" s="301"/>
      <c r="N53" s="302"/>
      <c r="O53" s="301"/>
      <c r="P53" s="301"/>
      <c r="Q53" s="302"/>
      <c r="R53" s="301"/>
      <c r="S53" s="182"/>
      <c r="T53" s="302"/>
      <c r="U53" s="522"/>
      <c r="V53" s="182"/>
      <c r="W53" s="347"/>
      <c r="X53" s="182"/>
      <c r="Y53" s="328" t="s">
        <v>620</v>
      </c>
      <c r="Z53" s="184"/>
      <c r="AA53" s="183"/>
      <c r="AB53" s="184"/>
    </row>
    <row r="54" spans="1:28" s="3" customFormat="1" ht="14.5">
      <c r="A54" s="251" t="s">
        <v>455</v>
      </c>
      <c r="B54" s="736" t="s">
        <v>456</v>
      </c>
      <c r="C54" s="736"/>
      <c r="D54" s="736"/>
      <c r="E54" s="183"/>
      <c r="F54" s="314"/>
      <c r="G54" s="301"/>
      <c r="H54" s="302"/>
      <c r="I54" s="314"/>
      <c r="J54" s="301"/>
      <c r="K54" s="302"/>
      <c r="L54" s="314"/>
      <c r="M54" s="301"/>
      <c r="N54" s="302"/>
      <c r="O54" s="314"/>
      <c r="P54" s="301"/>
      <c r="Q54" s="302"/>
      <c r="R54" s="314"/>
      <c r="S54" s="182"/>
      <c r="T54" s="302"/>
      <c r="U54" s="523"/>
      <c r="V54" s="182"/>
      <c r="W54" s="347"/>
      <c r="X54" s="182"/>
      <c r="Y54" s="180" t="s">
        <v>457</v>
      </c>
      <c r="Z54" s="184"/>
      <c r="AA54" s="183"/>
      <c r="AB54" s="184"/>
    </row>
    <row r="55" spans="1:28" s="3" customFormat="1" ht="14.5">
      <c r="A55" s="251" t="s">
        <v>458</v>
      </c>
      <c r="B55" s="736" t="s">
        <v>459</v>
      </c>
      <c r="C55" s="736"/>
      <c r="D55" s="736"/>
      <c r="E55" s="183"/>
      <c r="F55" s="314"/>
      <c r="G55" s="301"/>
      <c r="H55" s="302"/>
      <c r="I55" s="314"/>
      <c r="J55" s="301"/>
      <c r="K55" s="302"/>
      <c r="L55" s="314"/>
      <c r="M55" s="301"/>
      <c r="N55" s="302"/>
      <c r="O55" s="314"/>
      <c r="P55" s="301"/>
      <c r="Q55" s="302"/>
      <c r="R55" s="314"/>
      <c r="S55" s="182"/>
      <c r="T55" s="302"/>
      <c r="U55" s="523"/>
      <c r="V55" s="182"/>
      <c r="W55" s="347"/>
      <c r="X55" s="182"/>
      <c r="Y55" s="180" t="s">
        <v>460</v>
      </c>
      <c r="Z55" s="184"/>
      <c r="AA55" s="183"/>
      <c r="AB55" s="184"/>
    </row>
    <row r="56" spans="1:28" s="3" customFormat="1" ht="14.5">
      <c r="A56" s="251" t="s">
        <v>461</v>
      </c>
      <c r="B56" s="736" t="s">
        <v>462</v>
      </c>
      <c r="C56" s="736"/>
      <c r="D56" s="736"/>
      <c r="E56" s="183"/>
      <c r="F56" s="314"/>
      <c r="G56" s="301"/>
      <c r="H56" s="302"/>
      <c r="I56" s="314"/>
      <c r="J56" s="301"/>
      <c r="K56" s="302"/>
      <c r="L56" s="314"/>
      <c r="M56" s="301"/>
      <c r="N56" s="302"/>
      <c r="O56" s="314"/>
      <c r="P56" s="301"/>
      <c r="Q56" s="302"/>
      <c r="R56" s="314"/>
      <c r="S56" s="182"/>
      <c r="T56" s="302"/>
      <c r="U56" s="523"/>
      <c r="V56" s="182"/>
      <c r="W56" s="347"/>
      <c r="X56" s="182"/>
      <c r="Y56" s="180" t="s">
        <v>463</v>
      </c>
      <c r="Z56" s="184"/>
      <c r="AA56" s="183"/>
      <c r="AB56" s="184"/>
    </row>
    <row r="57" spans="1:28" s="3" customFormat="1" ht="14.5">
      <c r="A57" s="251" t="s">
        <v>464</v>
      </c>
      <c r="B57" s="251" t="s">
        <v>465</v>
      </c>
      <c r="C57" s="251"/>
      <c r="D57" s="251"/>
      <c r="E57" s="183"/>
      <c r="F57" s="314"/>
      <c r="G57" s="301"/>
      <c r="H57" s="302"/>
      <c r="I57" s="314"/>
      <c r="J57" s="301"/>
      <c r="K57" s="302"/>
      <c r="L57" s="314"/>
      <c r="M57" s="301"/>
      <c r="N57" s="302"/>
      <c r="O57" s="314"/>
      <c r="P57" s="301"/>
      <c r="Q57" s="302"/>
      <c r="R57" s="314"/>
      <c r="S57" s="182"/>
      <c r="T57" s="302"/>
      <c r="U57" s="523"/>
      <c r="V57" s="182"/>
      <c r="W57" s="347"/>
      <c r="X57" s="182"/>
      <c r="Y57" s="180" t="s">
        <v>466</v>
      </c>
      <c r="Z57" s="184"/>
      <c r="AA57" s="183"/>
      <c r="AB57" s="184"/>
    </row>
    <row r="58" spans="1:28" s="3" customFormat="1" ht="14.5">
      <c r="A58" s="251" t="s">
        <v>467</v>
      </c>
      <c r="B58" s="738" t="s">
        <v>468</v>
      </c>
      <c r="C58" s="738"/>
      <c r="D58" s="276"/>
      <c r="E58" s="183"/>
      <c r="F58" s="314"/>
      <c r="G58" s="301"/>
      <c r="H58" s="302"/>
      <c r="I58" s="314"/>
      <c r="J58" s="301"/>
      <c r="K58" s="302"/>
      <c r="L58" s="314"/>
      <c r="M58" s="301"/>
      <c r="N58" s="302"/>
      <c r="O58" s="314"/>
      <c r="P58" s="301"/>
      <c r="Q58" s="302"/>
      <c r="R58" s="314"/>
      <c r="S58" s="182"/>
      <c r="T58" s="302"/>
      <c r="U58" s="523"/>
      <c r="V58" s="182"/>
      <c r="W58" s="347"/>
      <c r="X58" s="182"/>
      <c r="Y58" s="180" t="s">
        <v>469</v>
      </c>
      <c r="Z58" s="184"/>
      <c r="AA58" s="183"/>
      <c r="AB58" s="184"/>
    </row>
    <row r="59" spans="1:28" s="3" customFormat="1" ht="14.5">
      <c r="A59" s="251" t="s">
        <v>470</v>
      </c>
      <c r="B59" s="738" t="s">
        <v>471</v>
      </c>
      <c r="C59" s="738"/>
      <c r="D59" s="738"/>
      <c r="E59" s="183"/>
      <c r="F59" s="314"/>
      <c r="G59" s="301"/>
      <c r="H59" s="302"/>
      <c r="I59" s="314"/>
      <c r="J59" s="301"/>
      <c r="K59" s="302"/>
      <c r="L59" s="314"/>
      <c r="M59" s="301"/>
      <c r="N59" s="302"/>
      <c r="O59" s="314"/>
      <c r="P59" s="301"/>
      <c r="Q59" s="302"/>
      <c r="R59" s="314"/>
      <c r="S59" s="182"/>
      <c r="T59" s="302"/>
      <c r="U59" s="523"/>
      <c r="V59" s="182"/>
      <c r="W59" s="347"/>
      <c r="X59" s="182"/>
      <c r="Y59" s="180" t="s">
        <v>472</v>
      </c>
      <c r="Z59" s="184"/>
      <c r="AA59" s="183"/>
      <c r="AB59" s="184"/>
    </row>
    <row r="60" spans="1:28" s="3" customFormat="1" ht="14.5">
      <c r="A60" s="240" t="s">
        <v>473</v>
      </c>
      <c r="B60" s="736" t="s">
        <v>474</v>
      </c>
      <c r="C60" s="736"/>
      <c r="D60" s="736"/>
      <c r="E60" s="183"/>
      <c r="F60" s="314"/>
      <c r="G60" s="301"/>
      <c r="H60" s="302"/>
      <c r="I60" s="314"/>
      <c r="J60" s="301"/>
      <c r="K60" s="302"/>
      <c r="L60" s="314"/>
      <c r="M60" s="301"/>
      <c r="N60" s="302"/>
      <c r="O60" s="314"/>
      <c r="P60" s="301"/>
      <c r="Q60" s="302"/>
      <c r="R60" s="314"/>
      <c r="S60" s="182"/>
      <c r="T60" s="302"/>
      <c r="U60" s="523"/>
      <c r="V60" s="182"/>
      <c r="W60" s="347"/>
      <c r="X60" s="182"/>
      <c r="Y60" s="180" t="s">
        <v>475</v>
      </c>
      <c r="Z60" s="184"/>
      <c r="AA60" s="183"/>
      <c r="AB60" s="184"/>
    </row>
    <row r="61" spans="1:28" s="3" customFormat="1" ht="14.5">
      <c r="A61" s="251" t="s">
        <v>476</v>
      </c>
      <c r="B61" s="736" t="s">
        <v>477</v>
      </c>
      <c r="C61" s="736"/>
      <c r="D61" s="736"/>
      <c r="E61" s="315"/>
      <c r="F61" s="314"/>
      <c r="G61" s="301"/>
      <c r="H61" s="302"/>
      <c r="I61" s="314"/>
      <c r="J61" s="301"/>
      <c r="K61" s="302"/>
      <c r="L61" s="314"/>
      <c r="M61" s="301"/>
      <c r="N61" s="302"/>
      <c r="O61" s="314"/>
      <c r="P61" s="301"/>
      <c r="Q61" s="302"/>
      <c r="R61" s="314"/>
      <c r="S61" s="317"/>
      <c r="T61" s="302"/>
      <c r="U61" s="523"/>
      <c r="V61" s="317"/>
      <c r="W61" s="575"/>
      <c r="X61" s="317"/>
      <c r="Y61" s="180" t="s">
        <v>475</v>
      </c>
      <c r="Z61" s="318"/>
      <c r="AA61" s="315"/>
      <c r="AB61" s="318"/>
    </row>
    <row r="62" spans="1:28" s="3" customFormat="1" ht="14.5">
      <c r="A62" s="251">
        <v>1.20</v>
      </c>
      <c r="B62" s="736" t="s">
        <v>478</v>
      </c>
      <c r="C62" s="736"/>
      <c r="D62" s="736"/>
      <c r="E62" s="315"/>
      <c r="F62" s="314"/>
      <c r="G62" s="301"/>
      <c r="H62" s="302"/>
      <c r="I62" s="314"/>
      <c r="J62" s="301"/>
      <c r="K62" s="302"/>
      <c r="L62" s="314"/>
      <c r="M62" s="301"/>
      <c r="N62" s="302"/>
      <c r="O62" s="314"/>
      <c r="P62" s="301"/>
      <c r="Q62" s="302"/>
      <c r="R62" s="314"/>
      <c r="S62" s="317"/>
      <c r="T62" s="302"/>
      <c r="U62" s="523"/>
      <c r="V62" s="317"/>
      <c r="W62" s="575"/>
      <c r="X62" s="317"/>
      <c r="Y62" s="180"/>
      <c r="Z62" s="318"/>
      <c r="AA62" s="315"/>
      <c r="AB62" s="318"/>
    </row>
    <row r="63" spans="1:28" s="3" customFormat="1" ht="14.5">
      <c r="A63" s="251">
        <v>1.30</v>
      </c>
      <c r="B63" s="736" t="s">
        <v>479</v>
      </c>
      <c r="C63" s="736"/>
      <c r="D63" s="736"/>
      <c r="E63" s="183"/>
      <c r="F63" s="314"/>
      <c r="G63" s="301"/>
      <c r="H63" s="302"/>
      <c r="I63" s="314"/>
      <c r="J63" s="301"/>
      <c r="K63" s="302"/>
      <c r="L63" s="314"/>
      <c r="M63" s="301"/>
      <c r="N63" s="302"/>
      <c r="O63" s="314"/>
      <c r="P63" s="301"/>
      <c r="Q63" s="302"/>
      <c r="R63" s="314"/>
      <c r="S63" s="182"/>
      <c r="T63" s="302"/>
      <c r="U63" s="523"/>
      <c r="V63" s="182"/>
      <c r="W63" s="347"/>
      <c r="X63" s="182"/>
      <c r="Y63" s="180"/>
      <c r="Z63" s="184"/>
      <c r="AA63" s="183"/>
      <c r="AB63" s="184"/>
    </row>
    <row r="64" spans="1:28" s="3" customFormat="1" ht="14.5">
      <c r="A64" s="251">
        <v>1.40</v>
      </c>
      <c r="B64" s="736" t="s">
        <v>480</v>
      </c>
      <c r="C64" s="736"/>
      <c r="D64" s="736"/>
      <c r="E64" s="183"/>
      <c r="F64" s="314"/>
      <c r="G64" s="301"/>
      <c r="H64" s="302"/>
      <c r="I64" s="314"/>
      <c r="J64" s="301"/>
      <c r="K64" s="302"/>
      <c r="L64" s="314"/>
      <c r="M64" s="301"/>
      <c r="N64" s="302"/>
      <c r="O64" s="314"/>
      <c r="P64" s="301"/>
      <c r="Q64" s="302"/>
      <c r="R64" s="314"/>
      <c r="S64" s="182"/>
      <c r="T64" s="302"/>
      <c r="U64" s="523"/>
      <c r="V64" s="182"/>
      <c r="W64" s="347"/>
      <c r="X64" s="182"/>
      <c r="Y64" s="180" t="s">
        <v>481</v>
      </c>
      <c r="Z64" s="184"/>
      <c r="AA64" s="183"/>
      <c r="AB64" s="184"/>
    </row>
    <row r="65" spans="1:28" s="3" customFormat="1" ht="14.5">
      <c r="A65" s="251"/>
      <c r="E65" s="183"/>
      <c r="F65" s="314"/>
      <c r="G65" s="301"/>
      <c r="H65" s="302"/>
      <c r="I65" s="314"/>
      <c r="J65" s="301"/>
      <c r="K65" s="302"/>
      <c r="L65" s="314"/>
      <c r="M65" s="301"/>
      <c r="N65" s="302"/>
      <c r="O65" s="314"/>
      <c r="P65" s="301"/>
      <c r="Q65" s="302"/>
      <c r="R65" s="314"/>
      <c r="S65" s="182"/>
      <c r="T65" s="302"/>
      <c r="U65" s="523"/>
      <c r="V65" s="182"/>
      <c r="W65" s="347"/>
      <c r="X65" s="182"/>
      <c r="Y65" s="180"/>
      <c r="Z65" s="184"/>
      <c r="AA65" s="183"/>
      <c r="AB65" s="184"/>
    </row>
    <row r="66" spans="1:28" s="3" customFormat="1" ht="29.25" customHeight="1">
      <c r="A66" s="327">
        <v>2</v>
      </c>
      <c r="B66" s="737" t="s">
        <v>482</v>
      </c>
      <c r="C66" s="737"/>
      <c r="D66" s="737"/>
      <c r="E66" s="183"/>
      <c r="F66" s="749" t="s">
        <v>619</v>
      </c>
      <c r="G66" s="749"/>
      <c r="H66" s="749"/>
      <c r="I66" s="749"/>
      <c r="J66" s="749"/>
      <c r="K66" s="749"/>
      <c r="L66" s="749"/>
      <c r="M66" s="749"/>
      <c r="N66" s="749"/>
      <c r="O66" s="749"/>
      <c r="P66" s="749"/>
      <c r="Q66" s="749"/>
      <c r="R66" s="749"/>
      <c r="S66" s="347"/>
      <c r="T66" s="182"/>
      <c r="U66" s="282"/>
      <c r="V66" s="182"/>
      <c r="W66" s="347"/>
      <c r="X66" s="182"/>
      <c r="Y66" s="328" t="s">
        <v>621</v>
      </c>
      <c r="Z66" s="184"/>
      <c r="AA66" s="183"/>
      <c r="AB66" s="184"/>
    </row>
    <row r="67" spans="1:28" s="3" customFormat="1" ht="14.5">
      <c r="A67" s="251" t="s">
        <v>484</v>
      </c>
      <c r="B67" s="736" t="s">
        <v>456</v>
      </c>
      <c r="C67" s="736"/>
      <c r="D67" s="736"/>
      <c r="E67" s="183"/>
      <c r="F67" s="314"/>
      <c r="G67" s="301"/>
      <c r="H67" s="302"/>
      <c r="I67" s="314"/>
      <c r="J67" s="301"/>
      <c r="K67" s="302"/>
      <c r="L67" s="314"/>
      <c r="M67" s="301"/>
      <c r="N67" s="302"/>
      <c r="O67" s="314"/>
      <c r="P67" s="301"/>
      <c r="Q67" s="302"/>
      <c r="R67" s="314"/>
      <c r="S67" s="182"/>
      <c r="T67" s="302"/>
      <c r="U67" s="523"/>
      <c r="V67" s="182"/>
      <c r="W67" s="347"/>
      <c r="X67" s="182"/>
      <c r="Y67" s="180" t="s">
        <v>457</v>
      </c>
      <c r="Z67" s="184"/>
      <c r="AA67" s="183"/>
      <c r="AB67" s="184"/>
    </row>
    <row r="68" spans="1:28" s="3" customFormat="1" ht="14.5">
      <c r="A68" s="251" t="s">
        <v>485</v>
      </c>
      <c r="B68" s="251" t="s">
        <v>465</v>
      </c>
      <c r="C68" s="251"/>
      <c r="D68" s="251"/>
      <c r="E68" s="183"/>
      <c r="F68" s="314"/>
      <c r="G68" s="301"/>
      <c r="H68" s="302"/>
      <c r="I68" s="314"/>
      <c r="J68" s="301"/>
      <c r="K68" s="302"/>
      <c r="L68" s="314"/>
      <c r="M68" s="301"/>
      <c r="N68" s="302"/>
      <c r="O68" s="314"/>
      <c r="P68" s="301"/>
      <c r="Q68" s="302"/>
      <c r="R68" s="314"/>
      <c r="S68" s="182"/>
      <c r="T68" s="302"/>
      <c r="U68" s="523"/>
      <c r="V68" s="182"/>
      <c r="W68" s="347"/>
      <c r="X68" s="182"/>
      <c r="Y68" s="180" t="s">
        <v>466</v>
      </c>
      <c r="Z68" s="184"/>
      <c r="AA68" s="183"/>
      <c r="AB68" s="184"/>
    </row>
    <row r="69" spans="1:28" s="3" customFormat="1" ht="14.5">
      <c r="A69" s="251" t="s">
        <v>486</v>
      </c>
      <c r="B69" s="738" t="s">
        <v>468</v>
      </c>
      <c r="C69" s="738"/>
      <c r="D69" s="276"/>
      <c r="E69" s="183"/>
      <c r="F69" s="314"/>
      <c r="G69" s="301"/>
      <c r="H69" s="302"/>
      <c r="I69" s="314"/>
      <c r="J69" s="301"/>
      <c r="K69" s="302"/>
      <c r="L69" s="314"/>
      <c r="M69" s="301"/>
      <c r="N69" s="302"/>
      <c r="O69" s="314"/>
      <c r="P69" s="301"/>
      <c r="Q69" s="302"/>
      <c r="R69" s="314"/>
      <c r="S69" s="182"/>
      <c r="T69" s="302"/>
      <c r="U69" s="523"/>
      <c r="V69" s="182"/>
      <c r="W69" s="347"/>
      <c r="X69" s="182"/>
      <c r="Y69" s="180" t="s">
        <v>469</v>
      </c>
      <c r="Z69" s="184"/>
      <c r="AA69" s="183"/>
      <c r="AB69" s="184"/>
    </row>
    <row r="70" spans="1:28" s="3" customFormat="1" ht="14.5">
      <c r="A70" s="251" t="s">
        <v>487</v>
      </c>
      <c r="B70" s="738" t="s">
        <v>471</v>
      </c>
      <c r="C70" s="738"/>
      <c r="D70" s="738"/>
      <c r="E70" s="183"/>
      <c r="F70" s="314"/>
      <c r="G70" s="301"/>
      <c r="H70" s="302"/>
      <c r="I70" s="314"/>
      <c r="J70" s="301"/>
      <c r="K70" s="302"/>
      <c r="L70" s="314"/>
      <c r="M70" s="301"/>
      <c r="N70" s="302"/>
      <c r="O70" s="314"/>
      <c r="P70" s="301"/>
      <c r="Q70" s="302"/>
      <c r="R70" s="314"/>
      <c r="S70" s="182"/>
      <c r="T70" s="302"/>
      <c r="U70" s="523"/>
      <c r="V70" s="182"/>
      <c r="W70" s="347"/>
      <c r="X70" s="182"/>
      <c r="Y70" s="180" t="s">
        <v>472</v>
      </c>
      <c r="Z70" s="184"/>
      <c r="AA70" s="183"/>
      <c r="AB70" s="184"/>
    </row>
    <row r="71" spans="1:28" s="3" customFormat="1" ht="39.75" customHeight="1">
      <c r="A71" s="240" t="s">
        <v>488</v>
      </c>
      <c r="B71" s="738" t="s">
        <v>474</v>
      </c>
      <c r="C71" s="738"/>
      <c r="D71" s="744"/>
      <c r="E71" s="183"/>
      <c r="F71" s="314"/>
      <c r="G71" s="301"/>
      <c r="H71" s="302"/>
      <c r="I71" s="314"/>
      <c r="J71" s="301"/>
      <c r="K71" s="302"/>
      <c r="L71" s="314"/>
      <c r="M71" s="301"/>
      <c r="N71" s="302"/>
      <c r="O71" s="314"/>
      <c r="P71" s="301"/>
      <c r="Q71" s="302"/>
      <c r="R71" s="314"/>
      <c r="S71" s="182"/>
      <c r="T71" s="302"/>
      <c r="U71" s="523"/>
      <c r="V71" s="182"/>
      <c r="W71" s="347"/>
      <c r="X71" s="182"/>
      <c r="Y71" s="180" t="s">
        <v>475</v>
      </c>
      <c r="Z71" s="184"/>
      <c r="AA71" s="183"/>
      <c r="AB71" s="184"/>
    </row>
    <row r="72" spans="1:28" s="3" customFormat="1" ht="14.5">
      <c r="A72" s="251" t="s">
        <v>489</v>
      </c>
      <c r="B72" s="736" t="s">
        <v>490</v>
      </c>
      <c r="C72" s="736"/>
      <c r="D72" s="736"/>
      <c r="E72" s="315"/>
      <c r="F72" s="314"/>
      <c r="G72" s="301"/>
      <c r="H72" s="302"/>
      <c r="I72" s="314"/>
      <c r="J72" s="301"/>
      <c r="K72" s="302"/>
      <c r="L72" s="314"/>
      <c r="M72" s="301"/>
      <c r="N72" s="302"/>
      <c r="O72" s="314"/>
      <c r="P72" s="301"/>
      <c r="Q72" s="302"/>
      <c r="R72" s="314"/>
      <c r="S72" s="317"/>
      <c r="T72" s="302"/>
      <c r="U72" s="523"/>
      <c r="V72" s="317"/>
      <c r="W72" s="575"/>
      <c r="X72" s="317"/>
      <c r="Y72" s="180" t="s">
        <v>475</v>
      </c>
      <c r="Z72" s="318"/>
      <c r="AA72" s="315"/>
      <c r="AB72" s="318"/>
    </row>
    <row r="73" spans="1:28" s="3" customFormat="1" ht="34.5" customHeight="1">
      <c r="A73" s="251" t="s">
        <v>491</v>
      </c>
      <c r="B73" s="734" t="s">
        <v>492</v>
      </c>
      <c r="C73" s="734"/>
      <c r="D73" s="251"/>
      <c r="E73" s="315"/>
      <c r="F73" s="314"/>
      <c r="G73" s="301"/>
      <c r="H73" s="302"/>
      <c r="I73" s="314"/>
      <c r="J73" s="301"/>
      <c r="K73" s="302"/>
      <c r="L73" s="314"/>
      <c r="M73" s="301"/>
      <c r="N73" s="302"/>
      <c r="O73" s="314"/>
      <c r="P73" s="301"/>
      <c r="Q73" s="302"/>
      <c r="R73" s="314"/>
      <c r="S73" s="317"/>
      <c r="T73" s="302"/>
      <c r="U73" s="523"/>
      <c r="V73" s="317"/>
      <c r="W73" s="575"/>
      <c r="X73" s="317"/>
      <c r="Y73" s="180" t="s">
        <v>475</v>
      </c>
      <c r="Z73" s="318"/>
      <c r="AA73" s="315"/>
      <c r="AB73" s="318"/>
    </row>
    <row r="74" spans="1:28" s="3" customFormat="1" ht="14.5">
      <c r="A74" s="251" t="s">
        <v>493</v>
      </c>
      <c r="B74" s="734" t="s">
        <v>494</v>
      </c>
      <c r="C74" s="734"/>
      <c r="D74" s="251"/>
      <c r="E74" s="315"/>
      <c r="F74" s="314"/>
      <c r="G74" s="301"/>
      <c r="H74" s="302"/>
      <c r="I74" s="314"/>
      <c r="J74" s="301"/>
      <c r="K74" s="302"/>
      <c r="L74" s="314"/>
      <c r="M74" s="301"/>
      <c r="N74" s="302"/>
      <c r="O74" s="314"/>
      <c r="P74" s="301"/>
      <c r="Q74" s="302"/>
      <c r="R74" s="314"/>
      <c r="S74" s="317"/>
      <c r="T74" s="302"/>
      <c r="U74" s="523"/>
      <c r="V74" s="317"/>
      <c r="W74" s="575"/>
      <c r="X74" s="317"/>
      <c r="Y74" s="180" t="s">
        <v>495</v>
      </c>
      <c r="Z74" s="318"/>
      <c r="AA74" s="315"/>
      <c r="AB74" s="318"/>
    </row>
    <row r="75" spans="1:28" s="3" customFormat="1" ht="14.5">
      <c r="A75" s="251">
        <v>2.2</v>
      </c>
      <c r="B75" s="736" t="s">
        <v>496</v>
      </c>
      <c r="C75" s="736"/>
      <c r="D75" s="736"/>
      <c r="E75" s="315"/>
      <c r="F75" s="314"/>
      <c r="G75" s="301"/>
      <c r="H75" s="302"/>
      <c r="I75" s="314"/>
      <c r="J75" s="301"/>
      <c r="K75" s="302"/>
      <c r="L75" s="314"/>
      <c r="M75" s="301"/>
      <c r="N75" s="302"/>
      <c r="O75" s="314"/>
      <c r="P75" s="301"/>
      <c r="Q75" s="302"/>
      <c r="R75" s="314"/>
      <c r="S75" s="317"/>
      <c r="T75" s="302"/>
      <c r="U75" s="523"/>
      <c r="V75" s="317"/>
      <c r="W75" s="575"/>
      <c r="X75" s="317"/>
      <c r="Y75" s="180"/>
      <c r="Z75" s="184"/>
      <c r="AA75" s="183"/>
      <c r="AB75" s="184"/>
    </row>
    <row r="76" spans="1:28" s="3" customFormat="1" ht="14.5">
      <c r="A76" s="251">
        <v>2.3</v>
      </c>
      <c r="B76" s="736" t="s">
        <v>497</v>
      </c>
      <c r="C76" s="736"/>
      <c r="D76" s="736"/>
      <c r="E76" s="183"/>
      <c r="F76" s="314"/>
      <c r="G76" s="301"/>
      <c r="H76" s="302"/>
      <c r="I76" s="314"/>
      <c r="J76" s="301"/>
      <c r="K76" s="302"/>
      <c r="L76" s="314"/>
      <c r="M76" s="301"/>
      <c r="N76" s="302"/>
      <c r="O76" s="314"/>
      <c r="P76" s="301"/>
      <c r="Q76" s="302"/>
      <c r="R76" s="314"/>
      <c r="S76" s="182"/>
      <c r="T76" s="302"/>
      <c r="U76" s="523"/>
      <c r="V76" s="182"/>
      <c r="W76" s="347"/>
      <c r="X76" s="182"/>
      <c r="Y76" s="180"/>
      <c r="Z76" s="184"/>
      <c r="AA76" s="183"/>
      <c r="AB76" s="184"/>
    </row>
    <row r="77" spans="1:28" s="3" customFormat="1" ht="14.5">
      <c r="A77" s="251">
        <v>2.40</v>
      </c>
      <c r="B77" s="736" t="s">
        <v>498</v>
      </c>
      <c r="C77" s="736"/>
      <c r="D77" s="736"/>
      <c r="E77" s="183"/>
      <c r="F77" s="314"/>
      <c r="G77" s="301"/>
      <c r="H77" s="302"/>
      <c r="I77" s="314"/>
      <c r="J77" s="301"/>
      <c r="K77" s="302"/>
      <c r="L77" s="314"/>
      <c r="M77" s="301"/>
      <c r="N77" s="302"/>
      <c r="O77" s="314"/>
      <c r="P77" s="301"/>
      <c r="Q77" s="302"/>
      <c r="R77" s="314"/>
      <c r="S77" s="182"/>
      <c r="T77" s="302"/>
      <c r="U77" s="523"/>
      <c r="V77" s="182"/>
      <c r="W77" s="347"/>
      <c r="X77" s="182"/>
      <c r="Y77" s="180" t="s">
        <v>481</v>
      </c>
      <c r="Z77" s="184"/>
      <c r="AA77" s="183"/>
      <c r="AB77" s="184"/>
    </row>
    <row r="78" spans="1:28" s="3" customFormat="1" ht="14.5">
      <c r="A78" s="240"/>
      <c r="B78" s="736"/>
      <c r="C78" s="736"/>
      <c r="D78" s="736"/>
      <c r="E78" s="183"/>
      <c r="F78" s="314"/>
      <c r="G78" s="301"/>
      <c r="H78" s="302"/>
      <c r="I78" s="314"/>
      <c r="J78" s="301"/>
      <c r="K78" s="302"/>
      <c r="L78" s="314"/>
      <c r="M78" s="301"/>
      <c r="N78" s="302"/>
      <c r="O78" s="314"/>
      <c r="P78" s="301"/>
      <c r="Q78" s="302"/>
      <c r="R78" s="314"/>
      <c r="S78" s="182"/>
      <c r="T78" s="302"/>
      <c r="U78" s="523"/>
      <c r="V78" s="182"/>
      <c r="W78" s="347"/>
      <c r="X78" s="182"/>
      <c r="Y78" s="180"/>
      <c r="Z78" s="184"/>
      <c r="AA78" s="183"/>
      <c r="AB78" s="184"/>
    </row>
    <row r="79" spans="1:28" s="3" customFormat="1" ht="26">
      <c r="A79" s="327">
        <v>3</v>
      </c>
      <c r="B79" s="737" t="s">
        <v>499</v>
      </c>
      <c r="C79" s="737"/>
      <c r="D79" s="745"/>
      <c r="E79" s="183"/>
      <c r="F79" s="749" t="s">
        <v>619</v>
      </c>
      <c r="G79" s="749"/>
      <c r="H79" s="749"/>
      <c r="I79" s="749"/>
      <c r="J79" s="749"/>
      <c r="K79" s="749"/>
      <c r="L79" s="749"/>
      <c r="M79" s="749"/>
      <c r="N79" s="749"/>
      <c r="O79" s="749"/>
      <c r="P79" s="749"/>
      <c r="Q79" s="749"/>
      <c r="R79" s="749"/>
      <c r="S79" s="347"/>
      <c r="T79" s="182"/>
      <c r="U79" s="282"/>
      <c r="V79" s="182"/>
      <c r="W79" s="347"/>
      <c r="X79" s="182"/>
      <c r="Y79" s="328" t="s">
        <v>622</v>
      </c>
      <c r="Z79" s="184"/>
      <c r="AA79" s="183"/>
      <c r="AB79" s="184"/>
    </row>
    <row r="80" spans="1:28" s="3" customFormat="1" ht="14.5">
      <c r="A80" s="251">
        <v>3.10</v>
      </c>
      <c r="B80" s="736" t="s">
        <v>501</v>
      </c>
      <c r="C80" s="736"/>
      <c r="D80" s="736"/>
      <c r="E80" s="183"/>
      <c r="F80" s="314"/>
      <c r="G80" s="301"/>
      <c r="H80" s="302"/>
      <c r="I80" s="314"/>
      <c r="J80" s="301"/>
      <c r="K80" s="302"/>
      <c r="L80" s="314"/>
      <c r="M80" s="301"/>
      <c r="N80" s="302"/>
      <c r="O80" s="314"/>
      <c r="P80" s="301"/>
      <c r="Q80" s="302"/>
      <c r="R80" s="314"/>
      <c r="S80" s="182"/>
      <c r="T80" s="302"/>
      <c r="U80" s="523"/>
      <c r="V80" s="182"/>
      <c r="W80" s="347"/>
      <c r="X80" s="182"/>
      <c r="Y80" s="180" t="s">
        <v>502</v>
      </c>
      <c r="Z80" s="184"/>
      <c r="AA80" s="183"/>
      <c r="AB80" s="184"/>
    </row>
    <row r="81" spans="1:28" s="3" customFormat="1" ht="14.5">
      <c r="A81" s="251">
        <v>3.20</v>
      </c>
      <c r="B81" s="736" t="s">
        <v>503</v>
      </c>
      <c r="C81" s="736"/>
      <c r="D81" s="736"/>
      <c r="E81" s="183"/>
      <c r="F81" s="314"/>
      <c r="G81" s="301"/>
      <c r="H81" s="302"/>
      <c r="I81" s="314"/>
      <c r="J81" s="301"/>
      <c r="K81" s="302"/>
      <c r="L81" s="314"/>
      <c r="M81" s="301"/>
      <c r="N81" s="302"/>
      <c r="O81" s="314"/>
      <c r="P81" s="301"/>
      <c r="Q81" s="302"/>
      <c r="R81" s="314"/>
      <c r="S81" s="182"/>
      <c r="T81" s="302"/>
      <c r="U81" s="523"/>
      <c r="V81" s="182"/>
      <c r="W81" s="347"/>
      <c r="X81" s="182"/>
      <c r="Y81" s="180"/>
      <c r="Z81" s="184"/>
      <c r="AA81" s="183"/>
      <c r="AB81" s="184"/>
    </row>
    <row r="82" spans="1:28" s="3" customFormat="1" ht="14.5">
      <c r="A82" s="251">
        <v>3.30</v>
      </c>
      <c r="B82" s="736" t="s">
        <v>504</v>
      </c>
      <c r="C82" s="736"/>
      <c r="D82" s="736"/>
      <c r="E82" s="183"/>
      <c r="F82" s="314"/>
      <c r="G82" s="301"/>
      <c r="H82" s="302"/>
      <c r="I82" s="314"/>
      <c r="J82" s="301"/>
      <c r="K82" s="302"/>
      <c r="L82" s="314"/>
      <c r="M82" s="301"/>
      <c r="N82" s="302"/>
      <c r="O82" s="314"/>
      <c r="P82" s="301"/>
      <c r="Q82" s="302"/>
      <c r="R82" s="314"/>
      <c r="S82" s="182"/>
      <c r="T82" s="302"/>
      <c r="U82" s="523"/>
      <c r="V82" s="182"/>
      <c r="W82" s="347"/>
      <c r="X82" s="182"/>
      <c r="Y82" s="180"/>
      <c r="Z82" s="184"/>
      <c r="AA82" s="183"/>
      <c r="AB82" s="184"/>
    </row>
    <row r="83" spans="1:28" s="3" customFormat="1" ht="14.5">
      <c r="A83" s="251"/>
      <c r="B83" s="251"/>
      <c r="C83" s="251"/>
      <c r="D83" s="251"/>
      <c r="E83" s="183"/>
      <c r="F83" s="314"/>
      <c r="G83" s="301"/>
      <c r="H83" s="302"/>
      <c r="I83" s="314"/>
      <c r="J83" s="301"/>
      <c r="K83" s="302"/>
      <c r="L83" s="314"/>
      <c r="M83" s="301"/>
      <c r="N83" s="302"/>
      <c r="O83" s="314"/>
      <c r="P83" s="301"/>
      <c r="Q83" s="302"/>
      <c r="R83" s="314"/>
      <c r="S83" s="182"/>
      <c r="T83" s="302"/>
      <c r="U83" s="523"/>
      <c r="V83" s="182"/>
      <c r="W83" s="347"/>
      <c r="X83" s="182"/>
      <c r="Y83" s="180"/>
      <c r="Z83" s="184"/>
      <c r="AA83" s="183"/>
      <c r="AB83" s="184"/>
    </row>
    <row r="84" spans="1:28" s="3" customFormat="1" ht="26">
      <c r="A84" s="327">
        <v>4</v>
      </c>
      <c r="B84" s="737" t="s">
        <v>505</v>
      </c>
      <c r="C84" s="737"/>
      <c r="D84" s="745"/>
      <c r="E84" s="183"/>
      <c r="F84" s="749" t="s">
        <v>619</v>
      </c>
      <c r="G84" s="749"/>
      <c r="H84" s="749"/>
      <c r="I84" s="749"/>
      <c r="J84" s="749"/>
      <c r="K84" s="749"/>
      <c r="L84" s="749"/>
      <c r="M84" s="749"/>
      <c r="N84" s="749"/>
      <c r="O84" s="749"/>
      <c r="P84" s="749"/>
      <c r="Q84" s="749"/>
      <c r="R84" s="749"/>
      <c r="S84" s="347"/>
      <c r="T84" s="182"/>
      <c r="U84" s="282"/>
      <c r="V84" s="182"/>
      <c r="W84" s="347"/>
      <c r="X84" s="182"/>
      <c r="Y84" s="180" t="s">
        <v>653</v>
      </c>
      <c r="Z84" s="184"/>
      <c r="AA84" s="183"/>
      <c r="AB84" s="184"/>
    </row>
    <row r="85" spans="1:28" s="3" customFormat="1" ht="14.5">
      <c r="A85" s="251">
        <v>4.1</v>
      </c>
      <c r="B85" s="251" t="s">
        <v>508</v>
      </c>
      <c r="C85" s="327"/>
      <c r="D85" s="327"/>
      <c r="E85" s="183"/>
      <c r="F85" s="314"/>
      <c r="G85" s="301"/>
      <c r="H85" s="302"/>
      <c r="I85" s="314"/>
      <c r="J85" s="301"/>
      <c r="K85" s="302"/>
      <c r="L85" s="314"/>
      <c r="M85" s="301"/>
      <c r="N85" s="302"/>
      <c r="O85" s="314"/>
      <c r="P85" s="301"/>
      <c r="Q85" s="302"/>
      <c r="R85" s="314"/>
      <c r="S85" s="182"/>
      <c r="T85" s="302"/>
      <c r="U85" s="523"/>
      <c r="V85" s="182"/>
      <c r="W85" s="347"/>
      <c r="X85" s="182"/>
      <c r="Y85" s="180"/>
      <c r="Z85" s="184"/>
      <c r="AA85" s="183"/>
      <c r="AB85" s="184"/>
    </row>
    <row r="86" spans="1:28" s="3" customFormat="1" ht="14.5">
      <c r="A86" s="251">
        <v>4.20</v>
      </c>
      <c r="B86" s="736" t="s">
        <v>509</v>
      </c>
      <c r="C86" s="736"/>
      <c r="D86" s="736"/>
      <c r="E86" s="183"/>
      <c r="F86" s="314"/>
      <c r="G86" s="301"/>
      <c r="H86" s="302"/>
      <c r="I86" s="314"/>
      <c r="J86" s="301"/>
      <c r="K86" s="302"/>
      <c r="L86" s="314"/>
      <c r="M86" s="301"/>
      <c r="N86" s="302"/>
      <c r="O86" s="314"/>
      <c r="P86" s="301"/>
      <c r="Q86" s="302"/>
      <c r="R86" s="314"/>
      <c r="S86" s="182"/>
      <c r="T86" s="302"/>
      <c r="U86" s="523"/>
      <c r="V86" s="182"/>
      <c r="W86" s="347"/>
      <c r="X86" s="182"/>
      <c r="Y86" s="180"/>
      <c r="Z86" s="184"/>
      <c r="AA86" s="183"/>
      <c r="AB86" s="184"/>
    </row>
    <row r="87" spans="1:28" s="3" customFormat="1" ht="14.5">
      <c r="A87" s="251">
        <v>4.30</v>
      </c>
      <c r="B87" s="736" t="s">
        <v>510</v>
      </c>
      <c r="C87" s="736"/>
      <c r="D87" s="736"/>
      <c r="E87" s="183"/>
      <c r="F87" s="314"/>
      <c r="G87" s="301"/>
      <c r="H87" s="302"/>
      <c r="I87" s="314"/>
      <c r="J87" s="301"/>
      <c r="K87" s="302"/>
      <c r="L87" s="314"/>
      <c r="M87" s="301"/>
      <c r="N87" s="302"/>
      <c r="O87" s="314"/>
      <c r="P87" s="301"/>
      <c r="Q87" s="302"/>
      <c r="R87" s="314"/>
      <c r="S87" s="182"/>
      <c r="T87" s="302"/>
      <c r="U87" s="523"/>
      <c r="V87" s="182"/>
      <c r="W87" s="347"/>
      <c r="X87" s="182"/>
      <c r="Y87" s="180"/>
      <c r="Z87" s="184"/>
      <c r="AA87" s="183"/>
      <c r="AB87" s="184"/>
    </row>
    <row r="88" spans="1:28" s="3" customFormat="1" ht="14.5">
      <c r="A88" s="251"/>
      <c r="B88" s="251"/>
      <c r="C88" s="251"/>
      <c r="D88" s="251"/>
      <c r="E88" s="183"/>
      <c r="F88" s="314"/>
      <c r="G88" s="301"/>
      <c r="H88" s="302"/>
      <c r="I88" s="314"/>
      <c r="J88" s="301"/>
      <c r="K88" s="302"/>
      <c r="L88" s="314"/>
      <c r="M88" s="301"/>
      <c r="N88" s="302"/>
      <c r="O88" s="314"/>
      <c r="P88" s="301"/>
      <c r="Q88" s="302"/>
      <c r="R88" s="314"/>
      <c r="S88" s="182"/>
      <c r="T88" s="302"/>
      <c r="U88" s="523"/>
      <c r="V88" s="182"/>
      <c r="W88" s="347"/>
      <c r="X88" s="182"/>
      <c r="Y88" s="180"/>
      <c r="Z88" s="184"/>
      <c r="AA88" s="183"/>
      <c r="AB88" s="184"/>
    </row>
    <row r="89" spans="1:28" s="3" customFormat="1" ht="14.5">
      <c r="A89" s="327">
        <v>5</v>
      </c>
      <c r="B89" s="737" t="s">
        <v>511</v>
      </c>
      <c r="C89" s="737"/>
      <c r="D89" s="745"/>
      <c r="E89" s="183"/>
      <c r="F89" s="314" t="s">
        <v>25</v>
      </c>
      <c r="G89" s="301"/>
      <c r="H89" s="302"/>
      <c r="I89" s="314" t="s">
        <v>25</v>
      </c>
      <c r="J89" s="301"/>
      <c r="K89" s="302"/>
      <c r="L89" s="314" t="s">
        <v>25</v>
      </c>
      <c r="M89" s="301"/>
      <c r="N89" s="302"/>
      <c r="O89" s="314" t="s">
        <v>25</v>
      </c>
      <c r="P89" s="301"/>
      <c r="Q89" s="302"/>
      <c r="R89" s="314" t="s">
        <v>25</v>
      </c>
      <c r="S89" s="182"/>
      <c r="T89" s="302"/>
      <c r="U89" s="523" t="s">
        <v>25</v>
      </c>
      <c r="V89" s="182"/>
      <c r="W89" s="347"/>
      <c r="X89" s="182"/>
      <c r="Y89" s="328"/>
      <c r="Z89" s="184"/>
      <c r="AA89" s="183"/>
      <c r="AB89" s="184"/>
    </row>
    <row r="90" spans="1:28" s="3" customFormat="1" ht="14.5">
      <c r="A90" s="251">
        <v>5.1</v>
      </c>
      <c r="B90" s="251" t="s">
        <v>512</v>
      </c>
      <c r="C90" s="251"/>
      <c r="D90" s="251"/>
      <c r="E90" s="183"/>
      <c r="F90" s="314"/>
      <c r="G90" s="301"/>
      <c r="H90" s="302"/>
      <c r="I90" s="314"/>
      <c r="J90" s="301"/>
      <c r="K90" s="302"/>
      <c r="L90" s="314"/>
      <c r="M90" s="301"/>
      <c r="N90" s="302"/>
      <c r="O90" s="314"/>
      <c r="P90" s="301"/>
      <c r="Q90" s="302"/>
      <c r="R90" s="314"/>
      <c r="S90" s="182"/>
      <c r="T90" s="302"/>
      <c r="U90" s="523"/>
      <c r="V90" s="182"/>
      <c r="W90" s="347"/>
      <c r="X90" s="182"/>
      <c r="Y90" s="180"/>
      <c r="Z90" s="184"/>
      <c r="AA90" s="183"/>
      <c r="AB90" s="184"/>
    </row>
    <row r="91" spans="1:28" s="3" customFormat="1" ht="14.5">
      <c r="A91" s="251">
        <v>5.20</v>
      </c>
      <c r="B91" s="735" t="s">
        <v>513</v>
      </c>
      <c r="C91" s="735"/>
      <c r="D91" s="251"/>
      <c r="E91" s="183"/>
      <c r="F91" s="314"/>
      <c r="G91" s="301"/>
      <c r="H91" s="302"/>
      <c r="I91" s="314"/>
      <c r="J91" s="301"/>
      <c r="K91" s="302"/>
      <c r="L91" s="314"/>
      <c r="M91" s="301"/>
      <c r="N91" s="302"/>
      <c r="O91" s="314"/>
      <c r="P91" s="301"/>
      <c r="Q91" s="302"/>
      <c r="R91" s="314"/>
      <c r="S91" s="182"/>
      <c r="T91" s="302"/>
      <c r="U91" s="523"/>
      <c r="V91" s="182"/>
      <c r="W91" s="347"/>
      <c r="X91" s="182"/>
      <c r="Y91" s="331" t="s">
        <v>623</v>
      </c>
      <c r="Z91" s="184"/>
      <c r="AA91" s="183"/>
      <c r="AB91" s="184"/>
    </row>
    <row r="92" spans="1:28" s="3" customFormat="1" ht="14.5">
      <c r="A92" s="251" t="s">
        <v>120</v>
      </c>
      <c r="B92" s="251" t="s">
        <v>516</v>
      </c>
      <c r="C92" s="251"/>
      <c r="D92" s="251"/>
      <c r="E92" s="183"/>
      <c r="F92" s="314"/>
      <c r="G92" s="301"/>
      <c r="H92" s="302"/>
      <c r="I92" s="314"/>
      <c r="J92" s="301"/>
      <c r="K92" s="302"/>
      <c r="L92" s="314"/>
      <c r="M92" s="301"/>
      <c r="N92" s="302"/>
      <c r="O92" s="314"/>
      <c r="P92" s="301"/>
      <c r="Q92" s="302"/>
      <c r="R92" s="314"/>
      <c r="S92" s="182"/>
      <c r="T92" s="302"/>
      <c r="U92" s="523"/>
      <c r="V92" s="182"/>
      <c r="W92" s="347"/>
      <c r="X92" s="182"/>
      <c r="Y92" s="180" t="s">
        <v>517</v>
      </c>
      <c r="Z92" s="184"/>
      <c r="AA92" s="183"/>
      <c r="AB92" s="184"/>
    </row>
    <row r="93" spans="1:28" s="3" customFormat="1" ht="14.5">
      <c r="A93" s="251">
        <v>5.30</v>
      </c>
      <c r="B93" s="251" t="s">
        <v>518</v>
      </c>
      <c r="C93" s="251"/>
      <c r="D93" s="251"/>
      <c r="E93" s="183"/>
      <c r="F93" s="352"/>
      <c r="G93" s="352"/>
      <c r="H93" s="353"/>
      <c r="I93" s="352"/>
      <c r="J93" s="352"/>
      <c r="K93" s="353"/>
      <c r="L93" s="352"/>
      <c r="M93" s="352"/>
      <c r="N93" s="353"/>
      <c r="O93" s="352"/>
      <c r="P93" s="352"/>
      <c r="Q93" s="353"/>
      <c r="R93" s="352"/>
      <c r="S93" s="182"/>
      <c r="T93" s="353"/>
      <c r="U93" s="533"/>
      <c r="V93" s="182"/>
      <c r="W93" s="347"/>
      <c r="X93" s="182"/>
      <c r="Y93" s="180"/>
      <c r="Z93" s="184"/>
      <c r="AA93" s="183"/>
      <c r="AB93" s="184"/>
    </row>
    <row r="94" spans="1:28" s="326" customFormat="1" ht="14.5">
      <c r="A94" s="329"/>
      <c r="B94" s="743"/>
      <c r="C94" s="743"/>
      <c r="D94" s="743"/>
      <c r="E94" s="234"/>
      <c r="F94" s="320"/>
      <c r="G94" s="321"/>
      <c r="H94" s="322"/>
      <c r="I94" s="321"/>
      <c r="J94" s="321"/>
      <c r="K94" s="322"/>
      <c r="L94" s="321"/>
      <c r="M94" s="321"/>
      <c r="N94" s="322"/>
      <c r="O94" s="321"/>
      <c r="P94" s="321"/>
      <c r="Q94" s="322"/>
      <c r="R94" s="321"/>
      <c r="S94" s="233"/>
      <c r="T94" s="322"/>
      <c r="U94" s="524"/>
      <c r="V94" s="233"/>
      <c r="W94" s="348"/>
      <c r="X94" s="233"/>
      <c r="Y94" s="323"/>
      <c r="Z94" s="324"/>
      <c r="AA94" s="234"/>
      <c r="AB94" s="324"/>
    </row>
    <row r="95" spans="1:30" s="3" customFormat="1" ht="14.5">
      <c r="A95" s="251"/>
      <c r="B95" s="251"/>
      <c r="C95" s="251"/>
      <c r="D95" s="251"/>
      <c r="E95" s="251"/>
      <c r="F95" s="251"/>
      <c r="G95" s="251"/>
      <c r="H95" s="251"/>
      <c r="I95" s="251"/>
      <c r="J95" s="251"/>
      <c r="K95" s="251"/>
      <c r="L95" s="251"/>
      <c r="M95" s="251"/>
      <c r="N95" s="251"/>
      <c r="O95" s="251"/>
      <c r="P95" s="251"/>
      <c r="Q95" s="251"/>
      <c r="R95" s="251"/>
      <c r="S95" s="251"/>
      <c r="T95" s="251"/>
      <c r="U95" s="276"/>
      <c r="V95" s="251"/>
      <c r="W95" s="548"/>
      <c r="X95" s="251"/>
      <c r="Y95" s="251"/>
      <c r="Z95" s="251"/>
      <c r="AA95" s="251"/>
      <c r="AB95" s="251"/>
      <c r="AC95" s="251"/>
      <c r="AD95" s="251"/>
    </row>
    <row r="96" spans="1:23" s="236" customFormat="1" ht="18.5">
      <c r="A96" s="239"/>
      <c r="B96" s="225" t="s">
        <v>624</v>
      </c>
      <c r="U96" s="525"/>
      <c r="W96" s="576"/>
    </row>
    <row r="97" spans="1:28" ht="14.5">
      <c r="A97" s="241"/>
      <c r="B97" s="33"/>
      <c r="C97" s="33"/>
      <c r="D97" s="33"/>
      <c r="E97" s="181"/>
      <c r="H97" s="300"/>
      <c r="K97" s="300"/>
      <c r="N97" s="300"/>
      <c r="Q97" s="300"/>
      <c r="S97" s="33"/>
      <c r="T97" s="300"/>
      <c r="V97" s="33"/>
      <c r="W97" s="567"/>
      <c r="X97" s="33"/>
      <c r="Y97" s="207"/>
      <c r="Z97" s="277"/>
      <c r="AA97" s="181"/>
      <c r="AB97" s="277"/>
    </row>
    <row r="98" spans="1:28" ht="14.5">
      <c r="A98" s="241">
        <v>1</v>
      </c>
      <c r="B98" s="33" t="s">
        <v>625</v>
      </c>
      <c r="C98" s="33"/>
      <c r="D98" s="33"/>
      <c r="E98" s="181"/>
      <c r="F98" s="749" t="s">
        <v>619</v>
      </c>
      <c r="G98" s="749"/>
      <c r="H98" s="749"/>
      <c r="I98" s="749"/>
      <c r="J98" s="749"/>
      <c r="K98" s="749"/>
      <c r="L98" s="749"/>
      <c r="M98" s="749"/>
      <c r="N98" s="749"/>
      <c r="O98" s="749"/>
      <c r="P98" s="749"/>
      <c r="Q98" s="749"/>
      <c r="R98" s="749"/>
      <c r="S98" s="567"/>
      <c r="T98" s="33"/>
      <c r="U98" s="43"/>
      <c r="V98" s="33"/>
      <c r="W98" s="567"/>
      <c r="X98" s="33"/>
      <c r="Y98" s="207"/>
      <c r="Z98" s="277"/>
      <c r="AA98" s="181"/>
      <c r="AB98" s="277"/>
    </row>
    <row r="99" spans="1:28" ht="14.5">
      <c r="A99" s="241">
        <v>1.1</v>
      </c>
      <c r="B99" s="736" t="s">
        <v>626</v>
      </c>
      <c r="C99" s="736"/>
      <c r="D99" s="752"/>
      <c r="E99" s="181"/>
      <c r="H99" s="300"/>
      <c r="K99" s="300"/>
      <c r="N99" s="300"/>
      <c r="Q99" s="300"/>
      <c r="S99" s="33"/>
      <c r="T99" s="300"/>
      <c r="V99" s="33"/>
      <c r="W99" s="567"/>
      <c r="X99" s="33"/>
      <c r="Y99" s="207"/>
      <c r="Z99" s="277"/>
      <c r="AA99" s="181"/>
      <c r="AB99" s="277"/>
    </row>
    <row r="100" spans="1:28" ht="14.5">
      <c r="A100" s="242" t="s">
        <v>455</v>
      </c>
      <c r="B100" s="736" t="s">
        <v>627</v>
      </c>
      <c r="C100" s="736"/>
      <c r="D100" s="752"/>
      <c r="E100" s="181"/>
      <c r="H100" s="300"/>
      <c r="K100" s="300"/>
      <c r="N100" s="300"/>
      <c r="Q100" s="300"/>
      <c r="S100" s="33"/>
      <c r="T100" s="300"/>
      <c r="V100" s="33"/>
      <c r="W100" s="567"/>
      <c r="X100" s="33"/>
      <c r="Y100" s="207"/>
      <c r="Z100" s="277"/>
      <c r="AA100" s="181"/>
      <c r="AB100" s="277"/>
    </row>
    <row r="101" spans="1:28" ht="15" customHeight="1">
      <c r="A101" s="242" t="s">
        <v>458</v>
      </c>
      <c r="B101" s="738" t="s">
        <v>628</v>
      </c>
      <c r="C101" s="738"/>
      <c r="D101" s="744"/>
      <c r="E101" s="181"/>
      <c r="F101" s="307"/>
      <c r="H101" s="300"/>
      <c r="I101" s="307"/>
      <c r="K101" s="300"/>
      <c r="L101" s="307"/>
      <c r="N101" s="300"/>
      <c r="O101" s="307"/>
      <c r="Q101" s="300"/>
      <c r="R101" s="307"/>
      <c r="S101" s="33"/>
      <c r="T101" s="300"/>
      <c r="U101" s="526"/>
      <c r="V101" s="33"/>
      <c r="W101" s="567"/>
      <c r="X101" s="33"/>
      <c r="Y101" s="180" t="s">
        <v>629</v>
      </c>
      <c r="Z101" s="277"/>
      <c r="AA101" s="181"/>
      <c r="AB101" s="277"/>
    </row>
    <row r="102" spans="1:28" ht="15" customHeight="1">
      <c r="A102" s="242" t="s">
        <v>464</v>
      </c>
      <c r="B102" s="738" t="s">
        <v>630</v>
      </c>
      <c r="C102" s="738"/>
      <c r="D102" s="744"/>
      <c r="E102" s="181"/>
      <c r="H102" s="300"/>
      <c r="K102" s="300"/>
      <c r="N102" s="300"/>
      <c r="Q102" s="300"/>
      <c r="S102" s="33"/>
      <c r="T102" s="300"/>
      <c r="V102" s="33"/>
      <c r="W102" s="567"/>
      <c r="X102" s="33"/>
      <c r="Y102" s="207"/>
      <c r="Z102" s="277"/>
      <c r="AA102" s="181"/>
      <c r="AB102" s="277"/>
    </row>
    <row r="103" spans="1:40" s="215" customFormat="1" ht="14.5">
      <c r="A103" s="241"/>
      <c r="B103" s="33"/>
      <c r="C103" s="33"/>
      <c r="D103" s="33"/>
      <c r="E103" s="181"/>
      <c r="F103" s="284"/>
      <c r="G103" s="284"/>
      <c r="H103" s="300"/>
      <c r="I103" s="284"/>
      <c r="J103" s="284"/>
      <c r="K103" s="300"/>
      <c r="L103" s="284"/>
      <c r="M103" s="284"/>
      <c r="N103" s="300"/>
      <c r="O103" s="284"/>
      <c r="P103" s="284"/>
      <c r="Q103" s="300"/>
      <c r="R103" s="284"/>
      <c r="S103" s="33"/>
      <c r="T103" s="300"/>
      <c r="U103" s="518"/>
      <c r="V103" s="33"/>
      <c r="W103" s="567"/>
      <c r="X103" s="33"/>
      <c r="Y103" s="207"/>
      <c r="Z103" s="277"/>
      <c r="AA103" s="181"/>
      <c r="AB103" s="277"/>
      <c r="AC103"/>
      <c r="AD103"/>
      <c r="AE103"/>
      <c r="AF103"/>
      <c r="AG103"/>
      <c r="AH103"/>
      <c r="AI103"/>
      <c r="AJ103"/>
      <c r="AK103"/>
      <c r="AL103"/>
      <c r="AM103"/>
      <c r="AN103"/>
    </row>
    <row r="104" spans="1:40" s="215" customFormat="1" ht="14.5">
      <c r="A104" s="241">
        <v>2</v>
      </c>
      <c r="B104" s="736" t="s">
        <v>631</v>
      </c>
      <c r="C104" s="736"/>
      <c r="D104" s="752"/>
      <c r="E104" s="181"/>
      <c r="F104" s="749" t="s">
        <v>619</v>
      </c>
      <c r="G104" s="749"/>
      <c r="H104" s="749"/>
      <c r="I104" s="749"/>
      <c r="J104" s="749"/>
      <c r="K104" s="749"/>
      <c r="L104" s="749"/>
      <c r="M104" s="749"/>
      <c r="N104" s="749"/>
      <c r="O104" s="749"/>
      <c r="P104" s="749"/>
      <c r="Q104" s="749"/>
      <c r="R104" s="749"/>
      <c r="S104" s="567"/>
      <c r="T104" s="33"/>
      <c r="U104" s="43"/>
      <c r="V104" s="33"/>
      <c r="W104" s="567"/>
      <c r="X104" s="33"/>
      <c r="Y104" s="207"/>
      <c r="Z104" s="277"/>
      <c r="AA104" s="181"/>
      <c r="AB104" s="277"/>
      <c r="AC104"/>
      <c r="AD104"/>
      <c r="AE104"/>
      <c r="AF104"/>
      <c r="AG104"/>
      <c r="AH104"/>
      <c r="AI104"/>
      <c r="AJ104"/>
      <c r="AK104"/>
      <c r="AL104"/>
      <c r="AM104"/>
      <c r="AN104"/>
    </row>
    <row r="105" spans="1:28" s="3" customFormat="1" ht="14.5">
      <c r="A105" s="240">
        <v>2.10</v>
      </c>
      <c r="B105" s="736" t="s">
        <v>632</v>
      </c>
      <c r="C105" s="736"/>
      <c r="D105" s="752"/>
      <c r="E105" s="183"/>
      <c r="F105" s="301"/>
      <c r="G105" s="301"/>
      <c r="H105" s="302"/>
      <c r="I105" s="301"/>
      <c r="J105" s="301"/>
      <c r="K105" s="302"/>
      <c r="L105" s="301"/>
      <c r="M105" s="301"/>
      <c r="N105" s="302"/>
      <c r="O105" s="301"/>
      <c r="P105" s="301"/>
      <c r="Q105" s="302"/>
      <c r="R105" s="301"/>
      <c r="S105" s="182"/>
      <c r="T105" s="302"/>
      <c r="U105" s="522"/>
      <c r="V105" s="182"/>
      <c r="W105" s="347"/>
      <c r="X105" s="182"/>
      <c r="Y105" s="180" t="s">
        <v>633</v>
      </c>
      <c r="Z105" s="184"/>
      <c r="AA105" s="183"/>
      <c r="AB105" s="184"/>
    </row>
    <row r="106" spans="1:40" s="215" customFormat="1" ht="14.5">
      <c r="A106" s="241"/>
      <c r="B106" s="33"/>
      <c r="C106" s="33"/>
      <c r="D106" s="33"/>
      <c r="E106" s="181"/>
      <c r="F106" s="284"/>
      <c r="G106" s="284"/>
      <c r="H106" s="300"/>
      <c r="I106" s="284"/>
      <c r="J106" s="284"/>
      <c r="K106" s="300"/>
      <c r="L106" s="284"/>
      <c r="M106" s="284"/>
      <c r="N106" s="300"/>
      <c r="O106" s="284"/>
      <c r="P106" s="284"/>
      <c r="Q106" s="300"/>
      <c r="R106" s="284"/>
      <c r="S106" s="33"/>
      <c r="T106" s="300"/>
      <c r="U106" s="518"/>
      <c r="V106" s="33"/>
      <c r="W106" s="567"/>
      <c r="X106" s="33"/>
      <c r="Y106" s="207"/>
      <c r="Z106" s="277"/>
      <c r="AA106" s="181"/>
      <c r="AB106" s="277"/>
      <c r="AC106"/>
      <c r="AD106"/>
      <c r="AE106"/>
      <c r="AF106"/>
      <c r="AG106"/>
      <c r="AH106"/>
      <c r="AI106"/>
      <c r="AJ106"/>
      <c r="AK106"/>
      <c r="AL106"/>
      <c r="AM106"/>
      <c r="AN106"/>
    </row>
    <row r="107" spans="1:40" s="215" customFormat="1" ht="14.5">
      <c r="A107" s="241">
        <v>3</v>
      </c>
      <c r="B107" s="736" t="s">
        <v>634</v>
      </c>
      <c r="C107" s="736"/>
      <c r="D107" s="752"/>
      <c r="E107" s="181"/>
      <c r="F107" s="749" t="s">
        <v>619</v>
      </c>
      <c r="G107" s="749"/>
      <c r="H107" s="749"/>
      <c r="I107" s="749"/>
      <c r="J107" s="749"/>
      <c r="K107" s="749"/>
      <c r="L107" s="749"/>
      <c r="M107" s="749"/>
      <c r="N107" s="749"/>
      <c r="O107" s="749"/>
      <c r="P107" s="749"/>
      <c r="Q107" s="749"/>
      <c r="R107" s="749"/>
      <c r="S107" s="567"/>
      <c r="T107" s="33"/>
      <c r="U107" s="43"/>
      <c r="V107" s="33"/>
      <c r="W107" s="567"/>
      <c r="X107" s="33"/>
      <c r="Y107" s="207"/>
      <c r="Z107" s="277"/>
      <c r="AA107" s="181"/>
      <c r="AB107" s="277"/>
      <c r="AC107"/>
      <c r="AD107"/>
      <c r="AE107"/>
      <c r="AF107"/>
      <c r="AG107"/>
      <c r="AH107"/>
      <c r="AI107"/>
      <c r="AJ107"/>
      <c r="AK107"/>
      <c r="AL107"/>
      <c r="AM107"/>
      <c r="AN107"/>
    </row>
    <row r="108" spans="1:40" s="215" customFormat="1" ht="39">
      <c r="A108" s="241" t="s">
        <v>635</v>
      </c>
      <c r="B108" s="739" t="s">
        <v>636</v>
      </c>
      <c r="C108" s="739"/>
      <c r="D108" s="751"/>
      <c r="E108" s="181"/>
      <c r="F108" s="284"/>
      <c r="G108" s="284"/>
      <c r="H108" s="300"/>
      <c r="I108" s="284"/>
      <c r="J108" s="284"/>
      <c r="K108" s="300"/>
      <c r="L108" s="284"/>
      <c r="M108" s="284"/>
      <c r="N108" s="300"/>
      <c r="O108" s="284"/>
      <c r="P108" s="284"/>
      <c r="Q108" s="300"/>
      <c r="R108" s="284"/>
      <c r="S108" s="33"/>
      <c r="T108" s="300"/>
      <c r="U108" s="518"/>
      <c r="V108" s="33"/>
      <c r="W108" s="567"/>
      <c r="X108" s="33"/>
      <c r="Y108" s="180" t="s">
        <v>637</v>
      </c>
      <c r="Z108" s="277"/>
      <c r="AA108" s="181"/>
      <c r="AB108" s="277"/>
      <c r="AC108"/>
      <c r="AD108"/>
      <c r="AE108"/>
      <c r="AF108"/>
      <c r="AG108"/>
      <c r="AH108"/>
      <c r="AI108"/>
      <c r="AJ108"/>
      <c r="AK108"/>
      <c r="AL108"/>
      <c r="AM108"/>
      <c r="AN108"/>
    </row>
    <row r="109" spans="1:40" s="215" customFormat="1" ht="14.5">
      <c r="A109" s="449" t="s">
        <v>638</v>
      </c>
      <c r="B109" s="444" t="s">
        <v>639</v>
      </c>
      <c r="C109" s="444"/>
      <c r="D109" s="444"/>
      <c r="E109" s="445"/>
      <c r="F109" s="446"/>
      <c r="G109" s="446"/>
      <c r="H109" s="447"/>
      <c r="I109" s="446"/>
      <c r="J109" s="446"/>
      <c r="K109" s="447"/>
      <c r="L109" s="446"/>
      <c r="M109" s="446"/>
      <c r="N109" s="447"/>
      <c r="O109" s="446"/>
      <c r="P109" s="446"/>
      <c r="Q109" s="447"/>
      <c r="S109" s="33"/>
      <c r="T109" s="447"/>
      <c r="U109" s="527"/>
      <c r="V109" s="33"/>
      <c r="W109" s="567"/>
      <c r="X109" s="33"/>
      <c r="Y109" s="43"/>
      <c r="Z109" s="277"/>
      <c r="AA109" s="181"/>
      <c r="AB109" s="277"/>
      <c r="AC109"/>
      <c r="AD109"/>
      <c r="AE109"/>
      <c r="AF109"/>
      <c r="AG109"/>
      <c r="AH109"/>
      <c r="AI109"/>
      <c r="AJ109"/>
      <c r="AK109"/>
      <c r="AL109"/>
      <c r="AM109"/>
      <c r="AN109"/>
    </row>
    <row r="110" spans="1:40" s="215" customFormat="1" ht="14.5">
      <c r="A110" s="449" t="s">
        <v>640</v>
      </c>
      <c r="B110" s="444" t="s">
        <v>641</v>
      </c>
      <c r="C110" s="444"/>
      <c r="D110" s="444"/>
      <c r="E110" s="445"/>
      <c r="F110" s="446"/>
      <c r="G110" s="446"/>
      <c r="H110" s="447"/>
      <c r="I110" s="446"/>
      <c r="J110" s="446"/>
      <c r="K110" s="447"/>
      <c r="L110" s="446"/>
      <c r="M110" s="446"/>
      <c r="N110" s="447"/>
      <c r="O110" s="446"/>
      <c r="P110" s="446"/>
      <c r="Q110" s="447"/>
      <c r="S110" s="33"/>
      <c r="T110" s="447"/>
      <c r="U110" s="527"/>
      <c r="V110" s="33"/>
      <c r="W110" s="567"/>
      <c r="X110" s="33"/>
      <c r="Y110" s="207"/>
      <c r="Z110" s="277"/>
      <c r="AA110" s="181"/>
      <c r="AB110" s="277"/>
      <c r="AC110"/>
      <c r="AD110"/>
      <c r="AE110"/>
      <c r="AF110"/>
      <c r="AG110"/>
      <c r="AH110"/>
      <c r="AI110"/>
      <c r="AJ110"/>
      <c r="AK110"/>
      <c r="AL110"/>
      <c r="AM110"/>
      <c r="AN110"/>
    </row>
    <row r="111" spans="1:40" s="228" customFormat="1" ht="14.5">
      <c r="A111" s="227"/>
      <c r="B111" s="227"/>
      <c r="C111" s="227"/>
      <c r="D111" s="227"/>
      <c r="E111" s="231"/>
      <c r="F111" s="305"/>
      <c r="G111" s="305"/>
      <c r="H111" s="306"/>
      <c r="I111" s="305"/>
      <c r="J111" s="305"/>
      <c r="K111" s="306"/>
      <c r="L111" s="305"/>
      <c r="M111" s="305"/>
      <c r="N111" s="306"/>
      <c r="O111" s="305"/>
      <c r="P111" s="305"/>
      <c r="Q111" s="306"/>
      <c r="R111" s="305"/>
      <c r="S111" s="55"/>
      <c r="T111" s="306"/>
      <c r="U111" s="528"/>
      <c r="V111" s="55"/>
      <c r="W111" s="54"/>
      <c r="X111" s="55"/>
      <c r="Y111" s="279"/>
      <c r="Z111" s="280"/>
      <c r="AA111" s="231"/>
      <c r="AB111" s="280"/>
      <c r="AC111" s="19"/>
      <c r="AD111" s="19"/>
      <c r="AE111" s="19"/>
      <c r="AF111" s="19"/>
      <c r="AG111" s="19"/>
      <c r="AH111" s="19"/>
      <c r="AI111" s="19"/>
      <c r="AJ111" s="19"/>
      <c r="AK111" s="19"/>
      <c r="AL111" s="19"/>
      <c r="AM111" s="19"/>
      <c r="AN111" s="19"/>
    </row>
    <row r="112" spans="1:24" ht="14.5">
      <c r="A112" s="242"/>
      <c r="B112" s="33"/>
      <c r="C112" s="33"/>
      <c r="D112" s="33"/>
      <c r="E112" s="33"/>
      <c r="S112" s="33"/>
      <c r="V112" s="33"/>
      <c r="W112" s="567"/>
      <c r="X112" s="33"/>
    </row>
    <row r="113" spans="1:25" s="249" customFormat="1" ht="18.5">
      <c r="A113" s="247"/>
      <c r="B113" s="248" t="s">
        <v>200</v>
      </c>
      <c r="U113" s="529"/>
      <c r="W113" s="577"/>
      <c r="Y113" s="247"/>
    </row>
    <row r="114" spans="1:26" s="3" customFormat="1" ht="14.5">
      <c r="A114" s="378"/>
      <c r="D114" s="379"/>
      <c r="E114" s="380"/>
      <c r="F114" s="396"/>
      <c r="G114" s="397"/>
      <c r="H114" s="396"/>
      <c r="I114" s="396"/>
      <c r="J114" s="397"/>
      <c r="K114" s="396"/>
      <c r="L114" s="396"/>
      <c r="M114" s="397"/>
      <c r="N114" s="396"/>
      <c r="O114" s="396"/>
      <c r="P114" s="397"/>
      <c r="Q114" s="396"/>
      <c r="R114" s="396"/>
      <c r="S114" s="381"/>
      <c r="T114" s="396"/>
      <c r="U114" s="530"/>
      <c r="V114" s="381"/>
      <c r="W114" s="381"/>
      <c r="Y114" s="378"/>
      <c r="Z114" s="379"/>
    </row>
    <row r="115" spans="1:26" s="3" customFormat="1" ht="14.5">
      <c r="A115" s="378">
        <v>1.1</v>
      </c>
      <c r="B115" s="378" t="s">
        <v>201</v>
      </c>
      <c r="D115" s="379"/>
      <c r="E115" s="380"/>
      <c r="F115" s="396" t="str">
        <f>'EEI Metrics'!F171</f>
        <v>-</v>
      </c>
      <c r="G115" s="397"/>
      <c r="H115" s="396"/>
      <c r="I115" s="396">
        <f>'EEI Metrics'!I171</f>
        <v>13871</v>
      </c>
      <c r="J115" s="397"/>
      <c r="K115" s="396"/>
      <c r="L115" s="396">
        <v>14592</v>
      </c>
      <c r="M115" s="397"/>
      <c r="N115" s="396"/>
      <c r="O115" s="396">
        <f>'EEI Metrics'!O171</f>
        <v>15097</v>
      </c>
      <c r="P115" s="397"/>
      <c r="Q115" s="396"/>
      <c r="R115" s="396" t="s">
        <v>25</v>
      </c>
      <c r="S115" s="381"/>
      <c r="T115" s="396"/>
      <c r="U115" s="530" t="s">
        <v>25</v>
      </c>
      <c r="V115" s="381"/>
      <c r="W115" s="381"/>
      <c r="Y115" s="740" t="s">
        <v>642</v>
      </c>
      <c r="Z115" s="379"/>
    </row>
    <row r="116" spans="1:26" s="3" customFormat="1" ht="14.5">
      <c r="A116" s="378">
        <v>1.20</v>
      </c>
      <c r="B116" s="378" t="s">
        <v>204</v>
      </c>
      <c r="D116" s="379"/>
      <c r="E116" s="380"/>
      <c r="F116" s="396" t="str">
        <f>'EEI Metrics'!F172</f>
        <v>-</v>
      </c>
      <c r="G116" s="397"/>
      <c r="H116" s="396"/>
      <c r="I116" s="411">
        <f>'EEI Metrics'!I172</f>
        <v>0.22</v>
      </c>
      <c r="J116" s="412"/>
      <c r="K116" s="411"/>
      <c r="L116" s="411">
        <v>0.232</v>
      </c>
      <c r="M116" s="397"/>
      <c r="N116" s="396"/>
      <c r="O116" s="501">
        <f>'EEI Metrics'!O172</f>
        <v>0.23</v>
      </c>
      <c r="P116" s="397"/>
      <c r="Q116" s="396"/>
      <c r="R116" s="396" t="s">
        <v>25</v>
      </c>
      <c r="S116" s="381"/>
      <c r="T116" s="396"/>
      <c r="U116" s="530" t="s">
        <v>25</v>
      </c>
      <c r="V116" s="381"/>
      <c r="W116" s="381"/>
      <c r="Y116" s="740"/>
      <c r="Z116" s="379"/>
    </row>
    <row r="117" spans="1:26" s="3" customFormat="1" ht="14.5">
      <c r="A117" s="378">
        <v>1.30</v>
      </c>
      <c r="B117" s="378" t="s">
        <v>206</v>
      </c>
      <c r="D117" s="379"/>
      <c r="E117" s="380"/>
      <c r="F117" s="396" t="str">
        <f>'EEI Metrics'!F173</f>
        <v>-</v>
      </c>
      <c r="G117" s="397"/>
      <c r="H117" s="396"/>
      <c r="I117" s="411">
        <f>'EEI Metrics'!I173</f>
        <v>0.50</v>
      </c>
      <c r="J117" s="412"/>
      <c r="K117" s="411"/>
      <c r="L117" s="411">
        <v>0.536</v>
      </c>
      <c r="M117" s="397"/>
      <c r="N117" s="396"/>
      <c r="O117" s="501">
        <f>'EEI Metrics'!O173</f>
        <v>0.55</v>
      </c>
      <c r="P117" s="397"/>
      <c r="Q117" s="396"/>
      <c r="R117" s="396" t="s">
        <v>25</v>
      </c>
      <c r="S117" s="381"/>
      <c r="T117" s="396"/>
      <c r="U117" s="530" t="s">
        <v>25</v>
      </c>
      <c r="V117" s="381"/>
      <c r="W117" s="381"/>
      <c r="Y117" s="740"/>
      <c r="Z117" s="379"/>
    </row>
    <row r="118" spans="1:26" s="3" customFormat="1" ht="14.5">
      <c r="A118" s="378">
        <v>2.10</v>
      </c>
      <c r="B118" s="378" t="s">
        <v>207</v>
      </c>
      <c r="D118" s="379"/>
      <c r="E118" s="380"/>
      <c r="F118" s="396">
        <f>'EEI Metrics'!F174</f>
        <v>11</v>
      </c>
      <c r="G118" s="397"/>
      <c r="H118" s="396"/>
      <c r="I118" s="396">
        <f>'EEI Metrics'!I174</f>
        <v>12</v>
      </c>
      <c r="J118" s="397"/>
      <c r="K118" s="396"/>
      <c r="L118" s="396">
        <v>12</v>
      </c>
      <c r="M118" s="397"/>
      <c r="N118" s="396"/>
      <c r="O118" s="301">
        <f>'EEI Metrics'!O174</f>
        <v>10</v>
      </c>
      <c r="P118" s="397"/>
      <c r="Q118" s="396"/>
      <c r="R118" s="396">
        <v>12</v>
      </c>
      <c r="S118" s="381"/>
      <c r="T118" s="396"/>
      <c r="U118" s="530" t="s">
        <v>25</v>
      </c>
      <c r="V118" s="381"/>
      <c r="W118" s="381"/>
      <c r="Y118" s="740"/>
      <c r="Z118" s="379"/>
    </row>
    <row r="119" spans="1:26" s="3" customFormat="1" ht="14.5">
      <c r="A119" s="378">
        <v>2.2</v>
      </c>
      <c r="B119" s="378" t="s">
        <v>209</v>
      </c>
      <c r="D119" s="379"/>
      <c r="E119" s="380"/>
      <c r="F119" s="405">
        <f>'EEI Metrics'!F175</f>
        <v>0.18</v>
      </c>
      <c r="G119" s="406"/>
      <c r="H119" s="405"/>
      <c r="I119" s="405">
        <f>'EEI Metrics'!I175</f>
        <v>0.33</v>
      </c>
      <c r="J119" s="406"/>
      <c r="K119" s="405"/>
      <c r="L119" s="405">
        <v>0.36</v>
      </c>
      <c r="M119" s="406"/>
      <c r="N119" s="405"/>
      <c r="O119" s="501">
        <f>'EEI Metrics'!O175</f>
        <v>0.40</v>
      </c>
      <c r="P119" s="406"/>
      <c r="Q119" s="405"/>
      <c r="R119" s="405">
        <v>0.42</v>
      </c>
      <c r="S119" s="381"/>
      <c r="T119" s="405"/>
      <c r="U119" s="533" t="s">
        <v>25</v>
      </c>
      <c r="V119" s="381"/>
      <c r="W119" s="381"/>
      <c r="Y119" s="740"/>
      <c r="Z119" s="379"/>
    </row>
    <row r="120" spans="1:26" s="3" customFormat="1" ht="14.5">
      <c r="A120" s="378">
        <v>2.3</v>
      </c>
      <c r="B120" s="378" t="s">
        <v>210</v>
      </c>
      <c r="D120" s="379"/>
      <c r="E120" s="380"/>
      <c r="F120" s="405">
        <f>'EEI Metrics'!F176</f>
        <v>0</v>
      </c>
      <c r="G120" s="406"/>
      <c r="H120" s="405"/>
      <c r="I120" s="405">
        <f>'EEI Metrics'!I176</f>
        <v>0.33</v>
      </c>
      <c r="J120" s="406"/>
      <c r="K120" s="405"/>
      <c r="L120" s="405">
        <v>0.36</v>
      </c>
      <c r="M120" s="397"/>
      <c r="N120" s="396"/>
      <c r="O120" s="501">
        <f>'EEI Metrics'!O176</f>
        <v>0.30</v>
      </c>
      <c r="P120" s="397"/>
      <c r="Q120" s="396"/>
      <c r="R120" s="501">
        <v>0.36</v>
      </c>
      <c r="S120" s="381"/>
      <c r="T120" s="396"/>
      <c r="U120" s="530" t="s">
        <v>25</v>
      </c>
      <c r="V120" s="381"/>
      <c r="W120" s="381"/>
      <c r="Y120" s="740"/>
      <c r="Z120" s="379"/>
    </row>
    <row r="121" spans="1:26" s="3" customFormat="1" ht="14.5">
      <c r="A121" s="378">
        <v>3</v>
      </c>
      <c r="B121" s="378" t="s">
        <v>211</v>
      </c>
      <c r="D121" s="379"/>
      <c r="E121" s="380"/>
      <c r="F121" s="396"/>
      <c r="G121" s="397"/>
      <c r="H121" s="396"/>
      <c r="I121" s="396"/>
      <c r="J121" s="397"/>
      <c r="K121" s="396"/>
      <c r="L121" s="396"/>
      <c r="M121" s="397"/>
      <c r="N121" s="396"/>
      <c r="O121" s="396"/>
      <c r="P121" s="397"/>
      <c r="Q121" s="396"/>
      <c r="R121" s="396"/>
      <c r="S121" s="381"/>
      <c r="T121" s="396"/>
      <c r="U121" s="530"/>
      <c r="V121" s="381"/>
      <c r="W121" s="381"/>
      <c r="Y121" s="740"/>
      <c r="Z121" s="379"/>
    </row>
    <row r="122" spans="1:26" s="3" customFormat="1" ht="14.5">
      <c r="A122" s="378">
        <v>3.10</v>
      </c>
      <c r="B122" s="378" t="s">
        <v>213</v>
      </c>
      <c r="D122" s="379"/>
      <c r="E122" s="380"/>
      <c r="F122" s="408">
        <f>'EEI Metrics'!F178</f>
        <v>3.46</v>
      </c>
      <c r="G122" s="397"/>
      <c r="H122" s="396"/>
      <c r="I122" s="408">
        <f>'EEI Metrics'!I178</f>
        <v>1.22</v>
      </c>
      <c r="J122" s="409"/>
      <c r="K122" s="408"/>
      <c r="L122" s="408">
        <v>1</v>
      </c>
      <c r="M122" s="397"/>
      <c r="N122" s="396"/>
      <c r="O122" s="408">
        <f>'EEI Metrics'!O178</f>
        <v>1.25</v>
      </c>
      <c r="P122" s="397"/>
      <c r="Q122" s="396"/>
      <c r="R122" s="396"/>
      <c r="S122" s="381"/>
      <c r="T122" s="396"/>
      <c r="U122" s="530"/>
      <c r="V122" s="381"/>
      <c r="W122" s="381"/>
      <c r="Y122" s="740"/>
      <c r="Z122" s="379"/>
    </row>
    <row r="123" spans="1:26" s="3" customFormat="1" ht="14.5">
      <c r="A123" s="378">
        <v>3.10</v>
      </c>
      <c r="B123" s="378" t="s">
        <v>215</v>
      </c>
      <c r="D123" s="379"/>
      <c r="E123" s="380"/>
      <c r="F123" s="408">
        <f>'EEI Metrics'!F179</f>
        <v>4.94</v>
      </c>
      <c r="G123" s="397"/>
      <c r="H123" s="396"/>
      <c r="I123" s="408">
        <f>'EEI Metrics'!I179</f>
        <v>0.80</v>
      </c>
      <c r="J123" s="397"/>
      <c r="K123" s="396"/>
      <c r="L123" s="408">
        <v>0</v>
      </c>
      <c r="M123" s="397"/>
      <c r="N123" s="396"/>
      <c r="O123" s="408">
        <f>'EEI Metrics'!O179</f>
        <v>0.85</v>
      </c>
      <c r="P123" s="397"/>
      <c r="Q123" s="396"/>
      <c r="R123" s="478" t="s">
        <v>25</v>
      </c>
      <c r="S123" s="487"/>
      <c r="T123" s="2"/>
      <c r="U123" s="534" t="s">
        <v>25</v>
      </c>
      <c r="V123" s="381"/>
      <c r="W123" s="381"/>
      <c r="Y123" s="740"/>
      <c r="Z123" s="379"/>
    </row>
    <row r="124" spans="1:26" s="3" customFormat="1" ht="14.5">
      <c r="A124" s="378">
        <v>3.20</v>
      </c>
      <c r="B124" s="378" t="s">
        <v>218</v>
      </c>
      <c r="D124" s="379"/>
      <c r="E124" s="380"/>
      <c r="F124" s="408" t="str">
        <f>'EEI Metrics'!F180</f>
        <v>Not reported</v>
      </c>
      <c r="G124" s="397"/>
      <c r="H124" s="396"/>
      <c r="I124" s="408">
        <f>'EEI Metrics'!I180</f>
        <v>0.88</v>
      </c>
      <c r="J124" s="397"/>
      <c r="K124" s="396"/>
      <c r="L124" s="408">
        <v>0.62</v>
      </c>
      <c r="M124" s="397"/>
      <c r="N124" s="396"/>
      <c r="O124" s="408">
        <f>'EEI Metrics'!O180</f>
        <v>0.68</v>
      </c>
      <c r="P124" s="397"/>
      <c r="Q124" s="396"/>
      <c r="R124" s="478" t="s">
        <v>25</v>
      </c>
      <c r="S124" s="487"/>
      <c r="T124" s="2"/>
      <c r="U124" s="534" t="s">
        <v>25</v>
      </c>
      <c r="V124" s="381"/>
      <c r="W124" s="381"/>
      <c r="Y124" s="740"/>
      <c r="Z124" s="379"/>
    </row>
    <row r="125" spans="1:26" s="3" customFormat="1" ht="14.5">
      <c r="A125" s="378">
        <v>3.20</v>
      </c>
      <c r="B125" s="378" t="s">
        <v>220</v>
      </c>
      <c r="D125" s="379"/>
      <c r="E125" s="380"/>
      <c r="F125" s="408" t="str">
        <f>'EEI Metrics'!F181</f>
        <v>Not reported</v>
      </c>
      <c r="G125" s="397"/>
      <c r="H125" s="396"/>
      <c r="I125" s="408">
        <f>'EEI Metrics'!I181</f>
        <v>0.27</v>
      </c>
      <c r="J125" s="397"/>
      <c r="K125" s="396"/>
      <c r="L125" s="408">
        <v>0</v>
      </c>
      <c r="M125" s="397"/>
      <c r="N125" s="396"/>
      <c r="O125" s="408">
        <f>'EEI Metrics'!O181</f>
        <v>0.39</v>
      </c>
      <c r="P125" s="397"/>
      <c r="Q125" s="396"/>
      <c r="R125" s="478" t="s">
        <v>25</v>
      </c>
      <c r="S125" s="487"/>
      <c r="T125" s="2"/>
      <c r="U125" s="534" t="s">
        <v>25</v>
      </c>
      <c r="V125" s="381"/>
      <c r="W125" s="381"/>
      <c r="Y125" s="740"/>
      <c r="Z125" s="379"/>
    </row>
    <row r="126" spans="1:26" s="3" customFormat="1" ht="14.5">
      <c r="A126" s="378">
        <v>3.30</v>
      </c>
      <c r="B126" s="378" t="s">
        <v>222</v>
      </c>
      <c r="D126" s="379"/>
      <c r="E126" s="380"/>
      <c r="F126" s="408" t="str">
        <f>'EEI Metrics'!F182</f>
        <v>Not reported</v>
      </c>
      <c r="G126" s="397"/>
      <c r="H126" s="396"/>
      <c r="I126" s="408">
        <f>'EEI Metrics'!I182</f>
        <v>0.92</v>
      </c>
      <c r="J126" s="397"/>
      <c r="K126" s="396"/>
      <c r="L126" s="408">
        <v>0.67</v>
      </c>
      <c r="M126" s="397"/>
      <c r="N126" s="396"/>
      <c r="O126" s="408">
        <f>'EEI Metrics'!O182</f>
        <v>0.77</v>
      </c>
      <c r="P126" s="397"/>
      <c r="Q126" s="396"/>
      <c r="R126" s="478" t="s">
        <v>25</v>
      </c>
      <c r="S126" s="487"/>
      <c r="T126" s="2"/>
      <c r="U126" s="534" t="s">
        <v>25</v>
      </c>
      <c r="V126" s="381"/>
      <c r="W126" s="381"/>
      <c r="Y126" s="740"/>
      <c r="Z126" s="379"/>
    </row>
    <row r="127" spans="1:26" s="3" customFormat="1" ht="14.5">
      <c r="A127" s="378">
        <v>3.30</v>
      </c>
      <c r="B127" s="378" t="s">
        <v>223</v>
      </c>
      <c r="D127" s="379"/>
      <c r="E127" s="380"/>
      <c r="F127" s="408" t="str">
        <f>'EEI Metrics'!F183</f>
        <v>Not reported</v>
      </c>
      <c r="G127" s="397"/>
      <c r="H127" s="396"/>
      <c r="I127" s="408">
        <f>'EEI Metrics'!I183</f>
        <v>0.27</v>
      </c>
      <c r="J127" s="397"/>
      <c r="K127" s="396"/>
      <c r="L127" s="408">
        <v>0</v>
      </c>
      <c r="M127" s="397"/>
      <c r="N127" s="396"/>
      <c r="O127" s="408">
        <f>'EEI Metrics'!O183</f>
        <v>0.54</v>
      </c>
      <c r="P127" s="397"/>
      <c r="Q127" s="396"/>
      <c r="R127" s="478" t="s">
        <v>25</v>
      </c>
      <c r="S127" s="487"/>
      <c r="T127" s="2"/>
      <c r="U127" s="534" t="s">
        <v>25</v>
      </c>
      <c r="V127" s="381"/>
      <c r="W127" s="381"/>
      <c r="Y127" s="740"/>
      <c r="Z127" s="379"/>
    </row>
    <row r="128" spans="1:26" s="3" customFormat="1" ht="14.5">
      <c r="A128" s="378">
        <v>3.40</v>
      </c>
      <c r="B128" s="378" t="s">
        <v>225</v>
      </c>
      <c r="D128" s="379"/>
      <c r="E128" s="380"/>
      <c r="F128" s="396">
        <f>'EEI Metrics'!F184</f>
        <v>0</v>
      </c>
      <c r="G128" s="397"/>
      <c r="H128" s="396"/>
      <c r="I128" s="396">
        <f>'EEI Metrics'!I184</f>
        <v>0</v>
      </c>
      <c r="J128" s="397"/>
      <c r="K128" s="396"/>
      <c r="L128" s="396">
        <v>0</v>
      </c>
      <c r="M128" s="397"/>
      <c r="N128" s="396"/>
      <c r="O128" s="396">
        <f>'EEI Metrics'!O184</f>
        <v>0</v>
      </c>
      <c r="P128" s="397"/>
      <c r="Q128" s="396"/>
      <c r="R128" s="478" t="s">
        <v>25</v>
      </c>
      <c r="S128" s="497"/>
      <c r="T128" s="2"/>
      <c r="U128" s="534" t="s">
        <v>25</v>
      </c>
      <c r="V128" s="381"/>
      <c r="W128" s="381"/>
      <c r="Y128" s="740"/>
      <c r="Z128" s="379"/>
    </row>
    <row r="129" spans="1:40" s="228" customFormat="1" ht="14.5">
      <c r="A129" s="227">
        <v>3.40</v>
      </c>
      <c r="B129" s="407" t="s">
        <v>226</v>
      </c>
      <c r="C129" s="227"/>
      <c r="D129" s="227"/>
      <c r="E129" s="231"/>
      <c r="F129" s="579">
        <f>'EEI Metrics'!F185</f>
        <v>0</v>
      </c>
      <c r="G129" s="334"/>
      <c r="H129" s="580"/>
      <c r="I129" s="579">
        <f>'EEI Metrics'!I185</f>
        <v>0</v>
      </c>
      <c r="J129" s="334"/>
      <c r="K129" s="580"/>
      <c r="L129" s="579">
        <v>0</v>
      </c>
      <c r="M129" s="334"/>
      <c r="N129" s="580"/>
      <c r="O129" s="579">
        <f>'EEI Metrics'!O185</f>
        <v>0</v>
      </c>
      <c r="P129" s="305"/>
      <c r="Q129" s="306"/>
      <c r="R129" s="305" t="s">
        <v>25</v>
      </c>
      <c r="S129" s="535"/>
      <c r="T129" s="566"/>
      <c r="U129" s="528" t="s">
        <v>25</v>
      </c>
      <c r="V129" s="55"/>
      <c r="W129" s="578"/>
      <c r="X129" s="55"/>
      <c r="Y129" s="279"/>
      <c r="Z129" s="280"/>
      <c r="AA129" s="231"/>
      <c r="AB129" s="280"/>
      <c r="AC129" s="19"/>
      <c r="AD129" s="19"/>
      <c r="AE129" s="19"/>
      <c r="AF129" s="19"/>
      <c r="AG129" s="19"/>
      <c r="AH129" s="19"/>
      <c r="AI129" s="19"/>
      <c r="AJ129" s="19"/>
      <c r="AK129" s="19"/>
      <c r="AL129" s="19"/>
      <c r="AM129" s="19"/>
      <c r="AN129" s="19"/>
    </row>
    <row r="130" spans="1:24" ht="14.5">
      <c r="A130" s="242"/>
      <c r="B130" s="33"/>
      <c r="C130" s="33"/>
      <c r="D130" s="33"/>
      <c r="E130" s="33"/>
      <c r="S130" s="33"/>
      <c r="V130" s="33"/>
      <c r="W130" s="567"/>
      <c r="X130" s="33"/>
    </row>
    <row r="131" spans="1:25" s="249" customFormat="1" ht="18.5">
      <c r="A131" s="247"/>
      <c r="B131" s="248" t="s">
        <v>241</v>
      </c>
      <c r="U131" s="529"/>
      <c r="W131" s="577"/>
      <c r="Y131" s="247"/>
    </row>
    <row r="132" spans="1:28" ht="14.5">
      <c r="A132" s="27"/>
      <c r="D132" s="9"/>
      <c r="E132" s="147"/>
      <c r="F132" s="332"/>
      <c r="G132" s="333"/>
      <c r="H132" s="332"/>
      <c r="I132" s="332"/>
      <c r="J132" s="333"/>
      <c r="K132" s="332"/>
      <c r="L132" s="332"/>
      <c r="M132" s="333"/>
      <c r="N132" s="332"/>
      <c r="O132" s="332"/>
      <c r="P132" s="333"/>
      <c r="Q132" s="332"/>
      <c r="R132" s="332"/>
      <c r="S132" s="148"/>
      <c r="T132" s="332"/>
      <c r="U132" s="531"/>
      <c r="V132" s="148"/>
      <c r="W132" s="148"/>
      <c r="Y132" s="27"/>
      <c r="Z132" s="9"/>
      <c r="AA132"/>
      <c r="AB132"/>
    </row>
    <row r="133" spans="1:28" ht="14.5">
      <c r="A133" s="27"/>
      <c r="B133" s="82" t="s">
        <v>242</v>
      </c>
      <c r="D133" s="9"/>
      <c r="E133" s="147"/>
      <c r="F133" s="332"/>
      <c r="G133" s="333"/>
      <c r="H133" s="332"/>
      <c r="I133" s="332"/>
      <c r="J133" s="333"/>
      <c r="K133" s="332"/>
      <c r="L133" s="332"/>
      <c r="M133" s="333"/>
      <c r="N133" s="332"/>
      <c r="O133" s="332"/>
      <c r="P133" s="333"/>
      <c r="Q133" s="332"/>
      <c r="R133" s="332"/>
      <c r="S133" s="148"/>
      <c r="T133" s="332"/>
      <c r="U133" s="531"/>
      <c r="V133" s="148"/>
      <c r="W133" s="148"/>
      <c r="Y133" s="27"/>
      <c r="Z133" s="9"/>
      <c r="AA133"/>
      <c r="AB133"/>
    </row>
    <row r="134" spans="1:28" ht="14.5">
      <c r="A134" s="27"/>
      <c r="B134" s="18"/>
      <c r="D134" s="9"/>
      <c r="E134" s="147"/>
      <c r="F134" s="332"/>
      <c r="G134" s="333"/>
      <c r="H134" s="332"/>
      <c r="I134" s="332"/>
      <c r="J134" s="333"/>
      <c r="K134" s="332"/>
      <c r="L134" s="332"/>
      <c r="M134" s="333"/>
      <c r="N134" s="332"/>
      <c r="O134" s="332"/>
      <c r="P134" s="333"/>
      <c r="Q134" s="332"/>
      <c r="R134" s="332"/>
      <c r="S134" s="148"/>
      <c r="T134" s="332"/>
      <c r="U134" s="531"/>
      <c r="V134" s="148"/>
      <c r="W134" s="148"/>
      <c r="Y134" s="27"/>
      <c r="Z134" s="9"/>
      <c r="AA134"/>
      <c r="AB134"/>
    </row>
    <row r="135" spans="1:26" s="19" customFormat="1" ht="14.5">
      <c r="A135" s="31"/>
      <c r="B135" s="80"/>
      <c r="D135" s="20"/>
      <c r="E135" s="149"/>
      <c r="F135" s="334"/>
      <c r="G135" s="335"/>
      <c r="H135" s="334"/>
      <c r="I135" s="334"/>
      <c r="J135" s="335"/>
      <c r="K135" s="334"/>
      <c r="L135" s="334"/>
      <c r="M135" s="335"/>
      <c r="N135" s="334"/>
      <c r="O135" s="334"/>
      <c r="P135" s="335"/>
      <c r="Q135" s="334"/>
      <c r="R135" s="334"/>
      <c r="S135" s="150"/>
      <c r="T135" s="334"/>
      <c r="U135" s="532"/>
      <c r="V135" s="150"/>
      <c r="W135" s="150"/>
      <c r="Y135" s="31"/>
      <c r="Z135" s="20"/>
    </row>
    <row r="136" spans="1:1" ht="14.5">
      <c r="A136" s="27"/>
    </row>
    <row r="137" spans="1:2" ht="14.5">
      <c r="A137" s="27"/>
      <c r="B137" s="177" t="s">
        <v>643</v>
      </c>
    </row>
  </sheetData>
  <mergeCells count="96">
    <mergeCell ref="B25:D25"/>
    <mergeCell ref="B27:D27"/>
    <mergeCell ref="B32:D32"/>
    <mergeCell ref="B34:D34"/>
    <mergeCell ref="B38:D38"/>
    <mergeCell ref="B26:D26"/>
    <mergeCell ref="B30:D30"/>
    <mergeCell ref="B31:D31"/>
    <mergeCell ref="B33:D33"/>
    <mergeCell ref="B12:C12"/>
    <mergeCell ref="B19:D19"/>
    <mergeCell ref="B21:D21"/>
    <mergeCell ref="B22:D22"/>
    <mergeCell ref="B24:D24"/>
    <mergeCell ref="B20:D20"/>
    <mergeCell ref="B23:D23"/>
    <mergeCell ref="B40:D40"/>
    <mergeCell ref="B44:C44"/>
    <mergeCell ref="B46:C46"/>
    <mergeCell ref="B36:D36"/>
    <mergeCell ref="B39:D39"/>
    <mergeCell ref="B43:C43"/>
    <mergeCell ref="B45:C45"/>
    <mergeCell ref="B37:D37"/>
    <mergeCell ref="X42:Y42"/>
    <mergeCell ref="X45:Y45"/>
    <mergeCell ref="B59:D59"/>
    <mergeCell ref="B60:D60"/>
    <mergeCell ref="B61:D61"/>
    <mergeCell ref="F52:R52"/>
    <mergeCell ref="X46:Y46"/>
    <mergeCell ref="X47:Y47"/>
    <mergeCell ref="X48:Y48"/>
    <mergeCell ref="B48:C48"/>
    <mergeCell ref="B62:D62"/>
    <mergeCell ref="B51:D51"/>
    <mergeCell ref="B53:D53"/>
    <mergeCell ref="B54:D54"/>
    <mergeCell ref="B55:D55"/>
    <mergeCell ref="B56:D56"/>
    <mergeCell ref="B87:D87"/>
    <mergeCell ref="B75:D75"/>
    <mergeCell ref="B76:D76"/>
    <mergeCell ref="B77:D77"/>
    <mergeCell ref="B78:D78"/>
    <mergeCell ref="B79:D79"/>
    <mergeCell ref="B80:D80"/>
    <mergeCell ref="B81:D81"/>
    <mergeCell ref="B82:D82"/>
    <mergeCell ref="B84:D84"/>
    <mergeCell ref="B86:D86"/>
    <mergeCell ref="Y115:Y128"/>
    <mergeCell ref="B89:D89"/>
    <mergeCell ref="B91:C91"/>
    <mergeCell ref="B94:D94"/>
    <mergeCell ref="B108:D108"/>
    <mergeCell ref="B107:D107"/>
    <mergeCell ref="B105:D105"/>
    <mergeCell ref="B104:D104"/>
    <mergeCell ref="B102:D102"/>
    <mergeCell ref="B101:D101"/>
    <mergeCell ref="B100:D100"/>
    <mergeCell ref="B99:D99"/>
    <mergeCell ref="F98:R98"/>
    <mergeCell ref="F104:R104"/>
    <mergeCell ref="F107:R107"/>
    <mergeCell ref="F66:R66"/>
    <mergeCell ref="F79:R79"/>
    <mergeCell ref="F84:R84"/>
    <mergeCell ref="C1:Z1"/>
    <mergeCell ref="B70:D70"/>
    <mergeCell ref="B71:D71"/>
    <mergeCell ref="B72:D72"/>
    <mergeCell ref="B73:C73"/>
    <mergeCell ref="B74:C74"/>
    <mergeCell ref="B63:D63"/>
    <mergeCell ref="B64:D64"/>
    <mergeCell ref="B66:D66"/>
    <mergeCell ref="B67:D67"/>
    <mergeCell ref="B69:C69"/>
    <mergeCell ref="B58:C58"/>
    <mergeCell ref="E18:F18"/>
    <mergeCell ref="X18:Y18"/>
    <mergeCell ref="X19:Y19"/>
    <mergeCell ref="X20:Y20"/>
    <mergeCell ref="E21:F21"/>
    <mergeCell ref="E30:F30"/>
    <mergeCell ref="Y39:Y41"/>
    <mergeCell ref="E36:F36"/>
    <mergeCell ref="X36:Y36"/>
    <mergeCell ref="X22:Y22"/>
    <mergeCell ref="X23:Y23"/>
    <mergeCell ref="X24:Y24"/>
    <mergeCell ref="X25:Y25"/>
    <mergeCell ref="X26:Y26"/>
    <mergeCell ref="X27:Y27"/>
  </mergeCells>
  <pageMargins left="0.7" right="0.7" top="0.75" bottom="0.75" header="0.3" footer="0.3"/>
  <pageSetup fitToHeight="0" orientation="landscape" paperSize="17" scale="65" r:id="rId2"/>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6E06AFE358FE478759B7D09C2F1CBB" ma:contentTypeVersion="16" ma:contentTypeDescription="Create a new document." ma:contentTypeScope="" ma:versionID="2e7e2d52ac35a37fbb7765f308e59e42">
  <xsd:schema xmlns:xsd="http://www.w3.org/2001/XMLSchema" xmlns:xs="http://www.w3.org/2001/XMLSchema" xmlns:p="http://schemas.microsoft.com/office/2006/metadata/properties" xmlns:ns2="f1957678-0544-456a-a9b8-a1f9cc50adde" xmlns:ns3="f23a9d2a-9373-4f69-8d22-05822d6ebe8a" targetNamespace="http://schemas.microsoft.com/office/2006/metadata/properties" ma:root="true" ma:fieldsID="89b48fc720b977d18e5ba073ef218e39" ns2:_="" ns3:_="">
    <xsd:import namespace="f1957678-0544-456a-a9b8-a1f9cc50adde"/>
    <xsd:import namespace="f23a9d2a-9373-4f69-8d22-05822d6eb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57678-0544-456a-a9b8-a1f9cc50a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286605c-d6c9-4ea2-b44b-324d009c185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3a9d2a-9373-4f69-8d22-05822d6ebe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88e3e0d-8a85-4ce6-ba3b-5d836f068c4d}" ma:internalName="TaxCatchAll" ma:showField="CatchAllData" ma:web="f23a9d2a-9373-4f69-8d22-05822d6eb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957678-0544-456a-a9b8-a1f9cc50adde">
      <Terms xmlns="http://schemas.microsoft.com/office/infopath/2007/PartnerControls"/>
    </lcf76f155ced4ddcb4097134ff3c332f>
    <TaxCatchAll xmlns="f23a9d2a-9373-4f69-8d22-05822d6ebe8a" xsi:nil="true"/>
  </documentManagement>
</p:properties>
</file>

<file path=customXml/itemProps1.xml><?xml version="1.0" encoding="utf-8"?>
<ds:datastoreItem xmlns:ds="http://schemas.openxmlformats.org/officeDocument/2006/customXml" ds:itemID="{FA189BDB-36E3-4B23-9C46-93D25600CDC7}">
  <ds:schemaRefs>
    <ds:schemaRef ds:uri="http://schemas.microsoft.com/sharepoint/v3/contenttype/forms"/>
  </ds:schemaRefs>
</ds:datastoreItem>
</file>

<file path=customXml/itemProps2.xml><?xml version="1.0" encoding="utf-8"?>
<ds:datastoreItem xmlns:ds="http://schemas.openxmlformats.org/officeDocument/2006/customXml" ds:itemID="{95F56364-1B43-4604-BBB6-9059CDF54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57678-0544-456a-a9b8-a1f9cc50adde"/>
    <ds:schemaRef ds:uri="f23a9d2a-9373-4f69-8d22-05822d6eb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8D5966-1C1C-4495-BFA4-0C981E8E23C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23a9d2a-9373-4f69-8d22-05822d6ebe8a"/>
    <ds:schemaRef ds:uri="f1957678-0544-456a-a9b8-a1f9cc50add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8</vt:i4>
      </vt:variant>
    </vt:vector>
  </HeadingPairs>
  <TitlesOfParts>
    <vt:vector size="8" baseType="lpstr">
      <vt:lpstr>EEI Metrics</vt:lpstr>
      <vt:lpstr>EEI Definitions</vt:lpstr>
      <vt:lpstr>Emissions Reduction Goals</vt:lpstr>
      <vt:lpstr>AGA GHG Worksheet</vt:lpstr>
      <vt:lpstr>EEI GHG Worksheet</vt:lpstr>
      <vt:lpstr>EEI Criteria Worksheet</vt:lpstr>
      <vt:lpstr>Hidden_Lists</vt:lpstr>
      <vt:lpstr>AGA Metrics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2025-10-10T18:10:46Z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{F093E1E7-D3E0-406D-AAEB-49A5951DBF94}</vt:lpwstr>
  </property>
  <property fmtid="{D5CDD505-2E9C-101B-9397-08002B2CF9AE}" pid="3" name="ContentTypeId">
    <vt:lpwstr>0x010100E46E06AFE358FE478759B7D09C2F1CBB</vt:lpwstr>
  </property>
  <property fmtid="{D5CDD505-2E9C-101B-9397-08002B2CF9AE}" pid="4" name="MediaServiceImageTags">
    <vt:lpwstr/>
  </property>
  <property fmtid="{D5CDD505-2E9C-101B-9397-08002B2CF9AE}" pid="5" name="MSIP_Label_90d9d511-a1f7-4d2c-8314-821736fca4b5_Enabled">
    <vt:lpwstr>true</vt:lpwstr>
  </property>
  <property fmtid="{D5CDD505-2E9C-101B-9397-08002B2CF9AE}" pid="6" name="MSIP_Label_90d9d511-a1f7-4d2c-8314-821736fca4b5_SetDate">
    <vt:lpwstr>2024-09-27T19:54:33Z</vt:lpwstr>
  </property>
  <property fmtid="{D5CDD505-2E9C-101B-9397-08002B2CF9AE}" pid="7" name="MSIP_Label_90d9d511-a1f7-4d2c-8314-821736fca4b5_Method">
    <vt:lpwstr>Privileged</vt:lpwstr>
  </property>
  <property fmtid="{D5CDD505-2E9C-101B-9397-08002B2CF9AE}" pid="8" name="MSIP_Label_90d9d511-a1f7-4d2c-8314-821736fca4b5_Name">
    <vt:lpwstr>Public (No Label)</vt:lpwstr>
  </property>
  <property fmtid="{D5CDD505-2E9C-101B-9397-08002B2CF9AE}" pid="9" name="MSIP_Label_90d9d511-a1f7-4d2c-8314-821736fca4b5_SiteId">
    <vt:lpwstr>e9aef9b7-25ca-4518-a881-33e546773136</vt:lpwstr>
  </property>
  <property fmtid="{D5CDD505-2E9C-101B-9397-08002B2CF9AE}" pid="10" name="MSIP_Label_90d9d511-a1f7-4d2c-8314-821736fca4b5_ActionId">
    <vt:lpwstr>312bcd96-6763-4d48-bd49-81efa4d9039d</vt:lpwstr>
  </property>
  <property fmtid="{D5CDD505-2E9C-101B-9397-08002B2CF9AE}" pid="11" name="MSIP_Label_90d9d511-a1f7-4d2c-8314-821736fca4b5_ContentBits">
    <vt:lpwstr>0</vt:lpwstr>
  </property>
  <property fmtid="{D5CDD505-2E9C-101B-9397-08002B2CF9AE}" pid="12" name="eDOCS AutoSave">
    <vt:lpwstr>20250926173211660</vt:lpwstr>
  </property>
</Properties>
</file>